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firstSheet="1" activeTab="5"/>
  </bookViews>
  <sheets>
    <sheet name="1 кл дев 97 и мл" sheetId="1" r:id="rId1"/>
    <sheet name="1 кл мал 97 и мл" sheetId="2" r:id="rId2"/>
    <sheet name="2 кл дев 95-96" sheetId="3" r:id="rId3"/>
    <sheet name="2 кл мал 95-96" sheetId="4" r:id="rId4"/>
    <sheet name="3кл юн 92-94" sheetId="5" r:id="rId5"/>
    <sheet name="3кл  юн-ки 92-94" sheetId="6" r:id="rId6"/>
    <sheet name="2 кл юн92-94 " sheetId="7" r:id="rId7"/>
    <sheet name="2 кл юн-ки 92-94" sheetId="8" r:id="rId8"/>
    <sheet name="3 кл жен 91 и ст" sheetId="9" r:id="rId9"/>
    <sheet name="3 кл муж 91 и ст" sheetId="10" r:id="rId10"/>
  </sheets>
  <definedNames>
    <definedName name="_xlnm.Print_Area" localSheetId="0">'1 кл дев 97 и мл'!$A$1:$W$44</definedName>
    <definedName name="_xlnm.Print_Area" localSheetId="1">'1 кл мал 97 и мл'!$A$1:$W$36</definedName>
    <definedName name="_xlnm.Print_Area" localSheetId="3">'2 кл мал 95-96'!$A$1:$X$29</definedName>
    <definedName name="_xlnm.Print_Area" localSheetId="9">'3 кл муж 91 и ст'!$A$1:$AP$22</definedName>
  </definedNames>
  <calcPr fullCalcOnLoad="1"/>
</workbook>
</file>

<file path=xl/sharedStrings.xml><?xml version="1.0" encoding="utf-8"?>
<sst xmlns="http://schemas.openxmlformats.org/spreadsheetml/2006/main" count="924" uniqueCount="238">
  <si>
    <t>№
п.п.</t>
  </si>
  <si>
    <t>Фамилия, имя</t>
  </si>
  <si>
    <t>Год рождения</t>
  </si>
  <si>
    <t>Квалификация</t>
  </si>
  <si>
    <t>СТАРТ</t>
  </si>
  <si>
    <t>Ранг</t>
  </si>
  <si>
    <t>Команда</t>
  </si>
  <si>
    <t>Штрафы на этапах</t>
  </si>
  <si>
    <t>Время финиша</t>
  </si>
  <si>
    <t>Время старта</t>
  </si>
  <si>
    <t>Сумма штрафа</t>
  </si>
  <si>
    <t>Результат</t>
  </si>
  <si>
    <t>Место</t>
  </si>
  <si>
    <t>Подъем</t>
  </si>
  <si>
    <t>Навесная переправа</t>
  </si>
  <si>
    <t>баллы</t>
  </si>
  <si>
    <t>время</t>
  </si>
  <si>
    <t>Время 
на дистанции</t>
  </si>
  <si>
    <t>Выполненный 
разряд</t>
  </si>
  <si>
    <t>Представитель</t>
  </si>
  <si>
    <t xml:space="preserve">2 разряд - 108% (от времени победителя 0:13:51) - 0:14:08                  </t>
  </si>
  <si>
    <t xml:space="preserve">3 разряд - 138% (от времени победителя 0:13:51) - 0:17:34                 </t>
  </si>
  <si>
    <t xml:space="preserve">1 -ю разряд - 138% (от времени победителя 0:13:51) - 0:17:34                  </t>
  </si>
  <si>
    <t xml:space="preserve">2- ю разряд - 158% (от времени победителя 0:13:51) - 0:20:37                </t>
  </si>
  <si>
    <t>Ранг соревнований –         балла</t>
  </si>
  <si>
    <t xml:space="preserve"> ОТКРЫТОЕ  ЛИЧНОЕ  ПЕРВЕНСТВО   ЦДиЮТиЭ г.БРЯНСКА ПО СПОРТИВНОМУ ТУРИЗМУ
(ЗИМНЯЯ ПРОГРАММА)</t>
  </si>
  <si>
    <t>МОУ СОШ №40</t>
  </si>
  <si>
    <t>14 марта 2010 года</t>
  </si>
  <si>
    <t>Главный судья                             Е.В. Шувалов, с1к, г.Брянск                          Главный секретарь                     С.И.Луговая, с/с г.Брянск</t>
  </si>
  <si>
    <t>Навесная перправа</t>
  </si>
  <si>
    <t>Спуск по перилам</t>
  </si>
  <si>
    <t>Cпуск по наклонной навесной переправе</t>
  </si>
  <si>
    <t>Трапизон Даниил</t>
  </si>
  <si>
    <t>Бондаренко Никита</t>
  </si>
  <si>
    <t>Высоцкий Алексей</t>
  </si>
  <si>
    <t>Воробьев Даниил</t>
  </si>
  <si>
    <t>Геращенков Андрей</t>
  </si>
  <si>
    <t>Гудков Никита</t>
  </si>
  <si>
    <t>Костыльков Константин</t>
  </si>
  <si>
    <t>Струков Александр</t>
  </si>
  <si>
    <t>Гасанов Бахрам</t>
  </si>
  <si>
    <t>Солодов Максим</t>
  </si>
  <si>
    <t>Мельченко Григорий</t>
  </si>
  <si>
    <t>Шмыгаль Денис</t>
  </si>
  <si>
    <t>Никитин Евгений</t>
  </si>
  <si>
    <t>Андрюшин Степан</t>
  </si>
  <si>
    <t>Кравчук Евгений</t>
  </si>
  <si>
    <t>Шулаков Валерий</t>
  </si>
  <si>
    <t>Ситин Алексей</t>
  </si>
  <si>
    <t>Герцик Александр</t>
  </si>
  <si>
    <t>Ковальцов Филипп</t>
  </si>
  <si>
    <t>Боков Никита</t>
  </si>
  <si>
    <t>Несмачный Евгений</t>
  </si>
  <si>
    <t>Максимов Евгений</t>
  </si>
  <si>
    <t>2ю</t>
  </si>
  <si>
    <t>б/р</t>
  </si>
  <si>
    <t>3ю</t>
  </si>
  <si>
    <t>ЦДиЮТиЭ</t>
  </si>
  <si>
    <t>Шувалов Е.В.</t>
  </si>
  <si>
    <t>гимн №2</t>
  </si>
  <si>
    <t>Машичев А.С.</t>
  </si>
  <si>
    <t>Вол СЮТур</t>
  </si>
  <si>
    <t>Кулешов Л.В.</t>
  </si>
  <si>
    <t>шк №51</t>
  </si>
  <si>
    <t>Грушихина С.Л.</t>
  </si>
  <si>
    <t>шк.№42</t>
  </si>
  <si>
    <t>Новикова Д.Н.</t>
  </si>
  <si>
    <t>шк №36</t>
  </si>
  <si>
    <t>Гурова Е.Г.</t>
  </si>
  <si>
    <t>гимн №1</t>
  </si>
  <si>
    <t>Макарова С.А.</t>
  </si>
  <si>
    <t>шк №14</t>
  </si>
  <si>
    <t>Карапецкая Е.А.</t>
  </si>
  <si>
    <t>шк № 51</t>
  </si>
  <si>
    <t>шк № 14</t>
  </si>
  <si>
    <t>Супонево</t>
  </si>
  <si>
    <t>Опалев В.Л.</t>
  </si>
  <si>
    <t>в/к</t>
  </si>
  <si>
    <t>Лукашов Алексей</t>
  </si>
  <si>
    <t>Нурдинов Илья</t>
  </si>
  <si>
    <t xml:space="preserve">Красюн Виктор </t>
  </si>
  <si>
    <t>Беспалов Александр</t>
  </si>
  <si>
    <t>Гардюта Александр</t>
  </si>
  <si>
    <t>Тарасов Николай</t>
  </si>
  <si>
    <t>Гусев Александр</t>
  </si>
  <si>
    <t>Чепиков Дмит рий</t>
  </si>
  <si>
    <t>Кацеро Евгений</t>
  </si>
  <si>
    <t>Юрасов Александр</t>
  </si>
  <si>
    <t>Петров Иннокентий</t>
  </si>
  <si>
    <t>Викторенко Евгений</t>
  </si>
  <si>
    <t>Новиков Александр</t>
  </si>
  <si>
    <t>Куликов Андрей</t>
  </si>
  <si>
    <t>Кузин Андрей</t>
  </si>
  <si>
    <t>Шеин Денис</t>
  </si>
  <si>
    <t>Сосенков Максим</t>
  </si>
  <si>
    <t>Пискарев Сергей</t>
  </si>
  <si>
    <t>Свиридов Денис</t>
  </si>
  <si>
    <t>гимн №7</t>
  </si>
  <si>
    <t>Новицкий К.В.</t>
  </si>
  <si>
    <t>Графушина Наталья</t>
  </si>
  <si>
    <t>Мартышина Марина</t>
  </si>
  <si>
    <t>Арсенова Татьяна</t>
  </si>
  <si>
    <t>Кравцова Светлана</t>
  </si>
  <si>
    <t>Загривина Екатерина</t>
  </si>
  <si>
    <t>Коновалова Елена</t>
  </si>
  <si>
    <t>Правдик Галина</t>
  </si>
  <si>
    <t xml:space="preserve">шк. № 14 </t>
  </si>
  <si>
    <t>Время
 старта</t>
  </si>
  <si>
    <t>Сорокина Анжела</t>
  </si>
  <si>
    <t>Будникова Алина</t>
  </si>
  <si>
    <t>Ящук Анастасия</t>
  </si>
  <si>
    <t>шк №55</t>
  </si>
  <si>
    <t>Шевелева Е.А.</t>
  </si>
  <si>
    <t>Гарбуз Кристина</t>
  </si>
  <si>
    <t>Павленко Евгения</t>
  </si>
  <si>
    <t>Суворова Елизавета</t>
  </si>
  <si>
    <t>Головина Екатерина</t>
  </si>
  <si>
    <t>Шаморыкина Анастасия</t>
  </si>
  <si>
    <t>шк. №36</t>
  </si>
  <si>
    <t>Петровская Ирина</t>
  </si>
  <si>
    <t>Гревцова Светлана</t>
  </si>
  <si>
    <t>Карева Маргарита</t>
  </si>
  <si>
    <t>Щербакова Анастасия</t>
  </si>
  <si>
    <t>Шевелева Наталья</t>
  </si>
  <si>
    <t>Шевелева Александра</t>
  </si>
  <si>
    <t>Сидорова Ольга</t>
  </si>
  <si>
    <t>Мосиянова Маргарита</t>
  </si>
  <si>
    <t>Коваленко Анастасия</t>
  </si>
  <si>
    <t>Груздева Анна</t>
  </si>
  <si>
    <t>Грушихина Анна</t>
  </si>
  <si>
    <t>Лазарева Евгения</t>
  </si>
  <si>
    <t>Тимаков Никита</t>
  </si>
  <si>
    <t>Киричук Иван</t>
  </si>
  <si>
    <t>Дыгало Иван</t>
  </si>
  <si>
    <t>Коротков Сергей</t>
  </si>
  <si>
    <t>Шакин Владимир</t>
  </si>
  <si>
    <t>Сорокин Антон</t>
  </si>
  <si>
    <t>Ячменев Алексей</t>
  </si>
  <si>
    <t>Поляков Валерий</t>
  </si>
  <si>
    <t>Карпович Артем</t>
  </si>
  <si>
    <t>Пальченков Максим</t>
  </si>
  <si>
    <t>Карабонов Данила</t>
  </si>
  <si>
    <t>Паршин Михаил</t>
  </si>
  <si>
    <t>Маштаков Владимир</t>
  </si>
  <si>
    <t>Людиново 
Буревестник</t>
  </si>
  <si>
    <t>Аникеев А.С.</t>
  </si>
  <si>
    <t>Людиново
 Буревестник</t>
  </si>
  <si>
    <t>Аникеев Александр</t>
  </si>
  <si>
    <t>Ткачев Андрей</t>
  </si>
  <si>
    <t>Титенков Петр</t>
  </si>
  <si>
    <t>КМС</t>
  </si>
  <si>
    <t>Селиверстов Даниил</t>
  </si>
  <si>
    <t>Графушин Тимур</t>
  </si>
  <si>
    <t>Никуличев Роман</t>
  </si>
  <si>
    <t>Герасимов Андрей</t>
  </si>
  <si>
    <t>Святохо Анна</t>
  </si>
  <si>
    <t>Сорокина Наталья</t>
  </si>
  <si>
    <t>Фризен Людмила</t>
  </si>
  <si>
    <t>Кузнецова Нина</t>
  </si>
  <si>
    <t>Людиново 
Пилигрим</t>
  </si>
  <si>
    <t>Кулешов Л.А.</t>
  </si>
  <si>
    <t>Потуданская Полина</t>
  </si>
  <si>
    <t>Горбачева Анастасия</t>
  </si>
  <si>
    <t>Стасишина Виктория</t>
  </si>
  <si>
    <t>Морозова Виктория</t>
  </si>
  <si>
    <t>Худякова Дарья</t>
  </si>
  <si>
    <t>Шитикова Анна</t>
  </si>
  <si>
    <t>Моргунова Валерия</t>
  </si>
  <si>
    <t>Смирнова Любовь</t>
  </si>
  <si>
    <t>Ранг соревнований -    балл</t>
  </si>
  <si>
    <t>пр.КВ</t>
  </si>
  <si>
    <t>сн</t>
  </si>
  <si>
    <t>Абатуров Алексей</t>
  </si>
  <si>
    <t>Давидян Карлен</t>
  </si>
  <si>
    <t>Навля</t>
  </si>
  <si>
    <t>Солкан Григорий</t>
  </si>
  <si>
    <t>Время
 финиша</t>
  </si>
  <si>
    <t>сошел</t>
  </si>
  <si>
    <t xml:space="preserve">3 разряд - 100% (от времени победителя 0:01:34) -0:01:34                </t>
  </si>
  <si>
    <t>Митрушкина Виктория</t>
  </si>
  <si>
    <t>снятие</t>
  </si>
  <si>
    <t>Хазикова Н.С.</t>
  </si>
  <si>
    <t>Итоговый протокол соревнований
на дистанции - пешеходная, код ВРВС 0840241411Я
Девочки, 1класс 
1997 г. рождения и моложе</t>
  </si>
  <si>
    <t xml:space="preserve"> ОТКРЫТОЕ  ЛИЧНОЕ  ПЕРВЕНСТВО   ЦДиЮТиЭ г. БРЯНСКА ПО СПОРТИВНОМУ ТУРИЗМУ
(ЗИМНЯЯ ПРОГРАММА)</t>
  </si>
  <si>
    <t>Итоговый протокол соревнований
на дистанции - пешеходная, код ВРВС 0840241411Я
Мальчики, 1 класс 
1997 г. рождения и моложе</t>
  </si>
  <si>
    <t>Подъем по склону</t>
  </si>
  <si>
    <t>Траверс склона</t>
  </si>
  <si>
    <t>Спуск по склону</t>
  </si>
  <si>
    <t>Переправа по бревну</t>
  </si>
  <si>
    <t>Переправа 
по веревке с перилами</t>
  </si>
  <si>
    <t>Наклонная вверх 
навесная переправа</t>
  </si>
  <si>
    <t>Спуск по перилам
 "дюльфер"</t>
  </si>
  <si>
    <t>Итоговый протокол соревнований
на дистанции - пешеходная, код ВРВС 0840241411Я
Женщины, 3 класс 
1991 г.рождения и старше</t>
  </si>
  <si>
    <t>Главный судья                             Е.В. Шувалов, сс1к, г.Брянск                       Главный секретарь                     С.И.Луговая, сс3к г.Брянск</t>
  </si>
  <si>
    <t>Квалификационный ранг дистанции - 0,9 балла</t>
  </si>
  <si>
    <t>Главный судья                             Е.В. Шувалов, сс1к, г.Брянск                     Главный секретарь                     С.И.Луговая, сс3к г.Брянск</t>
  </si>
  <si>
    <t>Итоговый протокол соревнований
на дистанции - пешеходная, код ВРВС 0840241411Я
Девочки, 2 класс 
1995-1996  г. рождения</t>
  </si>
  <si>
    <t>Золоторев Н.А.</t>
  </si>
  <si>
    <t xml:space="preserve">3 разряд - 108% (от времени победителя 0:02:52) -0:03:09                </t>
  </si>
  <si>
    <t xml:space="preserve">1ю разряд  - 108% (от времени победителя 0:02:52) - 0:03:09               </t>
  </si>
  <si>
    <t xml:space="preserve">2ю разряд - 120% (от времени победителя 0:02:52) - 0:03:35               </t>
  </si>
  <si>
    <t xml:space="preserve">1ю разряд  - 100% (от времени победителя 0:01:34) - 0:01:34               </t>
  </si>
  <si>
    <t xml:space="preserve">2ю разряд - 111% (от времени победителя 0:01:34) - 0:01:44               </t>
  </si>
  <si>
    <t>Итоговый протокол соревнований
на дистанции - пешеходная, код ВРВС 0840241411Я
Мальчики, 2 класс 
1995-1996 г. рождения</t>
  </si>
  <si>
    <t>Предварительный протокол соревнований
на дистанции - пешеходная, код ВРВС 0840241411Я
Юниоры, 3 класс 
1992-1994 г. рождения</t>
  </si>
  <si>
    <t>Количество снятий</t>
  </si>
  <si>
    <t>Предварительный протокол соревнований
на дистанции - пешеходная, код ВРВС 0840241411Я
Юниорки, 3 класс 
1992-1994 г. рождения</t>
  </si>
  <si>
    <t>БОСДЮТ</t>
  </si>
  <si>
    <t>Предварительный протокол соревнований
на дистанции - пешеходная, код ВРВС 0840241411Я
Мужчины, 3класс 
1991 г.рождения  и старше</t>
  </si>
  <si>
    <t>Квалификационный ранг дистанции - 6 баллов</t>
  </si>
  <si>
    <t>Квалификационный ранг дистанции - 82 балла</t>
  </si>
  <si>
    <t>Итоговый протокол соревнований
на дистанции - пешеходная, код ВРВС 0840241411Я
Юниорки, 2 класс 
1992-1994 г. рождения</t>
  </si>
  <si>
    <t>Итоговый протокол соревнований
на дистанции - пешеходная, код ВРВС 0840241411Я
Юниоры, 2 класс 
1992-1994 г. рождения</t>
  </si>
  <si>
    <t>Квалификационный ранг дистанции - 70 балла</t>
  </si>
  <si>
    <t>2 разряд - 114% (от времени победителя 0:01:35) - 0:01:48</t>
  </si>
  <si>
    <t xml:space="preserve">3 разряд - 146% (от времени победителя 0:01:35) -0:02:18                </t>
  </si>
  <si>
    <t xml:space="preserve">1ю разряд  - 146% (от времени победителя 0:01:35) - 0:02:18               </t>
  </si>
  <si>
    <t xml:space="preserve">2ю разряд - 166% (от времени победителя 0:01:35) - 0:02:47               </t>
  </si>
  <si>
    <t>2 разряд - 108% (от времени победителя 0:02:45) - 0:02:58</t>
  </si>
  <si>
    <t xml:space="preserve">3 разряд - 138% (от времени победителя 0:02:45) -0:03:48                </t>
  </si>
  <si>
    <t xml:space="preserve">1ю разряд  - 138% (от времени победителя 0:02:45) - 0:03:48               </t>
  </si>
  <si>
    <t xml:space="preserve">2ю разряд - 158% (от времени победителя 0:02:45) - 0:04:21              </t>
  </si>
  <si>
    <t>Квалификационный ранг дистанции - 33 балла</t>
  </si>
  <si>
    <t>пр КВ</t>
  </si>
  <si>
    <t>Примечание</t>
  </si>
  <si>
    <t>1 сн</t>
  </si>
  <si>
    <t>3 сн</t>
  </si>
  <si>
    <t xml:space="preserve">пр КВ </t>
  </si>
  <si>
    <t>2 сн</t>
  </si>
  <si>
    <t>с</t>
  </si>
  <si>
    <t>ЦДиЮТиЭ,  шк №40</t>
  </si>
  <si>
    <t>ЦДиЮТиЭ, лицей №27</t>
  </si>
  <si>
    <t>ЦДиЮТиЭ, шк №40</t>
  </si>
  <si>
    <t>ЦДиЮТиЭ,шк№40</t>
  </si>
  <si>
    <t>ЦДиЮТиЭ, шк№40</t>
  </si>
  <si>
    <t>ЦДиЮТиЭ, шк№55</t>
  </si>
  <si>
    <t>ЦДиЮТиЭ ,шк№40</t>
  </si>
  <si>
    <t>ЦДиЮТиЭ, шк№64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</si>
</sst>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;@"/>
  </numFmts>
  <fonts count="15">
    <font>
      <sz val="10"/>
      <name val="Arial Cyr"/>
      <family val="0"/>
    </font>
    <font>
      <sz val="14"/>
      <name val="Arial"/>
      <family val="2"/>
    </font>
    <font>
      <sz val="10"/>
      <name val="Arial"/>
      <family val="0"/>
    </font>
    <font>
      <sz val="14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21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18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21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2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1" fontId="11" fillId="0" borderId="1" xfId="0" applyNumberFormat="1" applyFont="1" applyFill="1" applyBorder="1" applyAlignment="1">
      <alignment horizontal="center" vertical="center"/>
    </xf>
    <xf numFmtId="21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2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vertical="center" wrapText="1"/>
    </xf>
    <xf numFmtId="2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18" applyFont="1" applyFill="1" applyBorder="1" applyAlignment="1">
      <alignment vertical="center" wrapText="1"/>
      <protection/>
    </xf>
    <xf numFmtId="21" fontId="6" fillId="0" borderId="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6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2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center" vertical="center"/>
    </xf>
    <xf numFmtId="21" fontId="6" fillId="0" borderId="28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18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47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0" fillId="0" borderId="23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отокол ЛИЧКА_короткая_КРКондр2008 all fin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zoomScale="55" zoomScaleNormal="55" workbookViewId="0" topLeftCell="F13">
      <selection activeCell="Q4" sqref="Q4:Q5"/>
    </sheetView>
  </sheetViews>
  <sheetFormatPr defaultColWidth="9.00390625" defaultRowHeight="12.75"/>
  <cols>
    <col min="1" max="1" width="9.125" style="47" customWidth="1"/>
    <col min="2" max="2" width="0" style="47" hidden="1" customWidth="1"/>
    <col min="3" max="3" width="7.25390625" style="47" customWidth="1"/>
    <col min="4" max="4" width="42.625" style="47" customWidth="1"/>
    <col min="5" max="5" width="14.375" style="47" customWidth="1"/>
    <col min="6" max="6" width="7.00390625" style="47" customWidth="1"/>
    <col min="7" max="7" width="10.25390625" style="47" customWidth="1"/>
    <col min="8" max="8" width="18.00390625" style="47" customWidth="1"/>
    <col min="9" max="9" width="28.375" style="47" customWidth="1"/>
    <col min="10" max="10" width="7.75390625" style="15" customWidth="1"/>
    <col min="11" max="11" width="8.875" style="15" customWidth="1"/>
    <col min="12" max="12" width="7.00390625" style="15" customWidth="1"/>
    <col min="13" max="13" width="6.875" style="15" customWidth="1"/>
    <col min="14" max="14" width="6.625" style="15" customWidth="1"/>
    <col min="15" max="15" width="7.00390625" style="15" customWidth="1"/>
    <col min="16" max="16" width="15.125" style="22" customWidth="1"/>
    <col min="17" max="17" width="14.375" style="15" customWidth="1"/>
    <col min="18" max="18" width="17.75390625" style="15" customWidth="1"/>
    <col min="19" max="19" width="7.625" style="15" customWidth="1"/>
    <col min="20" max="20" width="16.25390625" style="15" customWidth="1"/>
    <col min="21" max="21" width="18.25390625" style="15" customWidth="1"/>
    <col min="22" max="22" width="6.75390625" style="22" customWidth="1"/>
    <col min="23" max="23" width="11.125" style="15" customWidth="1"/>
    <col min="24" max="24" width="0" style="15" hidden="1" customWidth="1"/>
    <col min="25" max="25" width="10.00390625" style="15" hidden="1" customWidth="1"/>
    <col min="26" max="26" width="5.00390625" style="15" customWidth="1"/>
    <col min="27" max="27" width="6.375" style="15" customWidth="1"/>
    <col min="28" max="28" width="9.125" style="15" customWidth="1"/>
    <col min="29" max="29" width="13.00390625" style="15" customWidth="1"/>
    <col min="30" max="16384" width="9.125" style="15" customWidth="1"/>
  </cols>
  <sheetData>
    <row r="1" spans="1:55" s="12" customFormat="1" ht="42.75" customHeight="1" thickBot="1">
      <c r="A1" s="46"/>
      <c r="B1" s="46"/>
      <c r="C1" s="168" t="s">
        <v>183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90" customHeight="1" thickBot="1" thickTop="1">
      <c r="A2" s="46"/>
      <c r="B2" s="46"/>
      <c r="C2" s="169" t="s">
        <v>182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3:55" ht="21" thickBot="1">
      <c r="C3" s="170" t="s">
        <v>26</v>
      </c>
      <c r="D3" s="170"/>
      <c r="E3" s="170"/>
      <c r="F3" s="170"/>
      <c r="G3" s="9"/>
      <c r="T3" s="171" t="s">
        <v>27</v>
      </c>
      <c r="U3" s="171"/>
      <c r="V3" s="171"/>
      <c r="W3" s="17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20.25" customHeight="1" thickBot="1">
      <c r="A4" s="172"/>
      <c r="B4" s="129"/>
      <c r="C4" s="174" t="s">
        <v>0</v>
      </c>
      <c r="D4" s="159" t="s">
        <v>1</v>
      </c>
      <c r="E4" s="153" t="s">
        <v>2</v>
      </c>
      <c r="F4" s="157" t="s">
        <v>3</v>
      </c>
      <c r="G4" s="159" t="s">
        <v>5</v>
      </c>
      <c r="H4" s="159" t="s">
        <v>6</v>
      </c>
      <c r="I4" s="159" t="s">
        <v>19</v>
      </c>
      <c r="J4" s="163" t="s">
        <v>7</v>
      </c>
      <c r="K4" s="164"/>
      <c r="L4" s="164"/>
      <c r="M4" s="164"/>
      <c r="N4" s="164"/>
      <c r="O4" s="165"/>
      <c r="P4" s="159" t="s">
        <v>8</v>
      </c>
      <c r="Q4" s="166" t="s">
        <v>9</v>
      </c>
      <c r="R4" s="159" t="s">
        <v>17</v>
      </c>
      <c r="S4" s="161" t="s">
        <v>10</v>
      </c>
      <c r="T4" s="162"/>
      <c r="U4" s="159" t="s">
        <v>11</v>
      </c>
      <c r="V4" s="157" t="s">
        <v>12</v>
      </c>
      <c r="W4" s="157" t="s">
        <v>18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3" ht="204.75" customHeight="1" thickBot="1">
      <c r="A5" s="173"/>
      <c r="B5" s="130"/>
      <c r="C5" s="175"/>
      <c r="D5" s="160"/>
      <c r="E5" s="154"/>
      <c r="F5" s="158"/>
      <c r="G5" s="160"/>
      <c r="H5" s="160"/>
      <c r="I5" s="160"/>
      <c r="J5" s="91" t="s">
        <v>14</v>
      </c>
      <c r="K5" s="104" t="s">
        <v>189</v>
      </c>
      <c r="L5" s="91" t="s">
        <v>188</v>
      </c>
      <c r="M5" s="102" t="s">
        <v>185</v>
      </c>
      <c r="N5" s="132" t="s">
        <v>186</v>
      </c>
      <c r="O5" s="131" t="s">
        <v>187</v>
      </c>
      <c r="P5" s="160"/>
      <c r="Q5" s="167"/>
      <c r="R5" s="160"/>
      <c r="S5" s="128" t="s">
        <v>15</v>
      </c>
      <c r="T5" s="97" t="s">
        <v>16</v>
      </c>
      <c r="U5" s="160"/>
      <c r="V5" s="158"/>
      <c r="W5" s="158"/>
    </row>
    <row r="6" spans="1:25" ht="23.25">
      <c r="A6" s="121"/>
      <c r="B6" s="121">
        <v>1</v>
      </c>
      <c r="C6" s="122">
        <v>1</v>
      </c>
      <c r="D6" s="123" t="s">
        <v>116</v>
      </c>
      <c r="E6" s="121">
        <v>1997</v>
      </c>
      <c r="F6" s="121" t="s">
        <v>54</v>
      </c>
      <c r="G6" s="124">
        <v>0.3</v>
      </c>
      <c r="H6" s="121" t="s">
        <v>57</v>
      </c>
      <c r="I6" s="121" t="s">
        <v>58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125">
        <v>0</v>
      </c>
      <c r="P6" s="126">
        <v>0.0010879629629629629</v>
      </c>
      <c r="Q6" s="126">
        <v>0</v>
      </c>
      <c r="R6" s="126">
        <f aca="true" t="shared" si="0" ref="R6:R24">P6-Q6</f>
        <v>0.0010879629629629629</v>
      </c>
      <c r="S6" s="122">
        <f aca="true" t="shared" si="1" ref="S6:S24">SUM(J6:O6)</f>
        <v>0</v>
      </c>
      <c r="T6" s="126">
        <f aca="true" t="shared" si="2" ref="T6:T17">S6*Y6</f>
        <v>0</v>
      </c>
      <c r="U6" s="126">
        <f aca="true" t="shared" si="3" ref="U6:U24">R6+T6</f>
        <v>0.0010879629629629629</v>
      </c>
      <c r="V6" s="127">
        <v>1</v>
      </c>
      <c r="W6" s="122">
        <v>3</v>
      </c>
      <c r="Y6" s="7">
        <v>0.00011574074074074073</v>
      </c>
    </row>
    <row r="7" spans="1:25" ht="23.25">
      <c r="A7" s="54"/>
      <c r="B7" s="54">
        <v>5</v>
      </c>
      <c r="C7" s="55">
        <v>2</v>
      </c>
      <c r="D7" s="56" t="s">
        <v>113</v>
      </c>
      <c r="E7" s="54">
        <v>1997</v>
      </c>
      <c r="F7" s="54" t="s">
        <v>55</v>
      </c>
      <c r="G7" s="57"/>
      <c r="H7" s="54" t="s">
        <v>111</v>
      </c>
      <c r="I7" s="54" t="s">
        <v>112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61">
        <v>0.001550925925925926</v>
      </c>
      <c r="Q7" s="59">
        <v>0</v>
      </c>
      <c r="R7" s="59">
        <f t="shared" si="0"/>
        <v>0.001550925925925926</v>
      </c>
      <c r="S7" s="55">
        <f t="shared" si="1"/>
        <v>0</v>
      </c>
      <c r="T7" s="59">
        <f t="shared" si="2"/>
        <v>0</v>
      </c>
      <c r="U7" s="59">
        <f t="shared" si="3"/>
        <v>0.001550925925925926</v>
      </c>
      <c r="V7" s="60">
        <v>2</v>
      </c>
      <c r="W7" s="55"/>
      <c r="Y7" s="7">
        <v>0.00011574074074074073</v>
      </c>
    </row>
    <row r="8" spans="1:25" ht="23.25">
      <c r="A8" s="54" t="s">
        <v>77</v>
      </c>
      <c r="B8" s="54">
        <v>10</v>
      </c>
      <c r="C8" s="55">
        <v>3</v>
      </c>
      <c r="D8" s="56" t="s">
        <v>117</v>
      </c>
      <c r="E8" s="54">
        <v>1996</v>
      </c>
      <c r="F8" s="54" t="s">
        <v>55</v>
      </c>
      <c r="G8" s="57"/>
      <c r="H8" s="54" t="s">
        <v>118</v>
      </c>
      <c r="I8" s="54" t="s">
        <v>68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9">
        <v>0.0018634259259259261</v>
      </c>
      <c r="Q8" s="59">
        <v>0</v>
      </c>
      <c r="R8" s="59">
        <f t="shared" si="0"/>
        <v>0.0018634259259259261</v>
      </c>
      <c r="S8" s="55">
        <f t="shared" si="1"/>
        <v>0</v>
      </c>
      <c r="T8" s="59">
        <f t="shared" si="2"/>
        <v>0</v>
      </c>
      <c r="U8" s="59">
        <f t="shared" si="3"/>
        <v>0.0018634259259259261</v>
      </c>
      <c r="V8" s="55" t="s">
        <v>77</v>
      </c>
      <c r="W8" s="55"/>
      <c r="Y8" s="7">
        <v>0.00011574074074074073</v>
      </c>
    </row>
    <row r="9" spans="1:25" ht="23.25">
      <c r="A9" s="55" t="s">
        <v>77</v>
      </c>
      <c r="B9" s="54">
        <v>4</v>
      </c>
      <c r="C9" s="55">
        <v>4</v>
      </c>
      <c r="D9" s="56" t="s">
        <v>104</v>
      </c>
      <c r="E9" s="54">
        <v>1994</v>
      </c>
      <c r="F9" s="54" t="s">
        <v>55</v>
      </c>
      <c r="G9" s="57"/>
      <c r="H9" s="54" t="s">
        <v>106</v>
      </c>
      <c r="I9" s="54" t="s">
        <v>72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62">
        <v>0.001875</v>
      </c>
      <c r="Q9" s="59">
        <v>0</v>
      </c>
      <c r="R9" s="59">
        <f t="shared" si="0"/>
        <v>0.001875</v>
      </c>
      <c r="S9" s="55">
        <f t="shared" si="1"/>
        <v>0</v>
      </c>
      <c r="T9" s="59">
        <f t="shared" si="2"/>
        <v>0</v>
      </c>
      <c r="U9" s="59">
        <f t="shared" si="3"/>
        <v>0.001875</v>
      </c>
      <c r="V9" s="55" t="s">
        <v>77</v>
      </c>
      <c r="W9" s="55"/>
      <c r="Y9" s="7">
        <v>0.00011574074074074073</v>
      </c>
    </row>
    <row r="10" spans="1:25" ht="23.25">
      <c r="A10" s="54"/>
      <c r="B10" s="54">
        <v>8</v>
      </c>
      <c r="C10" s="55">
        <v>5</v>
      </c>
      <c r="D10" s="56" t="s">
        <v>129</v>
      </c>
      <c r="E10" s="54">
        <v>1997</v>
      </c>
      <c r="F10" s="54" t="s">
        <v>55</v>
      </c>
      <c r="G10" s="57"/>
      <c r="H10" s="54" t="s">
        <v>63</v>
      </c>
      <c r="I10" s="54" t="s">
        <v>64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61">
        <v>0.0018865740740740742</v>
      </c>
      <c r="Q10" s="59">
        <v>0</v>
      </c>
      <c r="R10" s="59">
        <f t="shared" si="0"/>
        <v>0.0018865740740740742</v>
      </c>
      <c r="S10" s="55">
        <f t="shared" si="1"/>
        <v>0</v>
      </c>
      <c r="T10" s="59">
        <f t="shared" si="2"/>
        <v>0</v>
      </c>
      <c r="U10" s="59">
        <f t="shared" si="3"/>
        <v>0.0018865740740740742</v>
      </c>
      <c r="V10" s="60">
        <v>3</v>
      </c>
      <c r="W10" s="57"/>
      <c r="Y10" s="7">
        <v>0.00011574074074074073</v>
      </c>
    </row>
    <row r="11" spans="1:25" s="50" customFormat="1" ht="23.25">
      <c r="A11" s="54"/>
      <c r="B11" s="54">
        <v>3</v>
      </c>
      <c r="C11" s="55">
        <v>6</v>
      </c>
      <c r="D11" s="56" t="s">
        <v>125</v>
      </c>
      <c r="E11" s="54">
        <v>1997</v>
      </c>
      <c r="F11" s="54" t="s">
        <v>55</v>
      </c>
      <c r="G11" s="55"/>
      <c r="H11" s="54" t="s">
        <v>57</v>
      </c>
      <c r="I11" s="54" t="s">
        <v>58</v>
      </c>
      <c r="J11" s="58">
        <v>0</v>
      </c>
      <c r="K11" s="58">
        <v>0</v>
      </c>
      <c r="L11" s="58">
        <v>0</v>
      </c>
      <c r="M11" s="55">
        <v>1</v>
      </c>
      <c r="N11" s="58">
        <v>0</v>
      </c>
      <c r="O11" s="58">
        <v>0</v>
      </c>
      <c r="P11" s="59">
        <v>0.0017824074074074072</v>
      </c>
      <c r="Q11" s="59">
        <v>0</v>
      </c>
      <c r="R11" s="59">
        <f t="shared" si="0"/>
        <v>0.0017824074074074072</v>
      </c>
      <c r="S11" s="55">
        <f t="shared" si="1"/>
        <v>1</v>
      </c>
      <c r="T11" s="59">
        <f t="shared" si="2"/>
        <v>0.00011574074074074073</v>
      </c>
      <c r="U11" s="59">
        <f t="shared" si="3"/>
        <v>0.001898148148148148</v>
      </c>
      <c r="V11" s="55">
        <v>4</v>
      </c>
      <c r="W11" s="63"/>
      <c r="Y11" s="7">
        <v>0.00011574074074074073</v>
      </c>
    </row>
    <row r="12" spans="1:25" ht="23.25">
      <c r="A12" s="54" t="s">
        <v>77</v>
      </c>
      <c r="B12" s="54">
        <v>9</v>
      </c>
      <c r="C12" s="55">
        <v>7</v>
      </c>
      <c r="D12" s="56" t="s">
        <v>120</v>
      </c>
      <c r="E12" s="54">
        <v>1996</v>
      </c>
      <c r="F12" s="54" t="s">
        <v>55</v>
      </c>
      <c r="G12" s="55"/>
      <c r="H12" s="54" t="s">
        <v>118</v>
      </c>
      <c r="I12" s="54" t="s">
        <v>68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9">
        <v>0.002013888888888889</v>
      </c>
      <c r="Q12" s="59">
        <v>0</v>
      </c>
      <c r="R12" s="59">
        <f t="shared" si="0"/>
        <v>0.002013888888888889</v>
      </c>
      <c r="S12" s="55">
        <f t="shared" si="1"/>
        <v>0</v>
      </c>
      <c r="T12" s="59">
        <f t="shared" si="2"/>
        <v>0</v>
      </c>
      <c r="U12" s="59">
        <f t="shared" si="3"/>
        <v>0.002013888888888889</v>
      </c>
      <c r="V12" s="55" t="s">
        <v>77</v>
      </c>
      <c r="W12" s="55"/>
      <c r="Y12" s="7">
        <v>0.00011574074074074073</v>
      </c>
    </row>
    <row r="13" spans="1:25" ht="23.25">
      <c r="A13" s="54"/>
      <c r="B13" s="54">
        <v>13</v>
      </c>
      <c r="C13" s="55">
        <v>8</v>
      </c>
      <c r="D13" s="56" t="s">
        <v>114</v>
      </c>
      <c r="E13" s="54">
        <v>1997</v>
      </c>
      <c r="F13" s="54" t="s">
        <v>55</v>
      </c>
      <c r="G13" s="57"/>
      <c r="H13" s="54" t="s">
        <v>111</v>
      </c>
      <c r="I13" s="54" t="s">
        <v>112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9">
        <v>0.0020601851851851853</v>
      </c>
      <c r="Q13" s="59">
        <v>0</v>
      </c>
      <c r="R13" s="59">
        <f t="shared" si="0"/>
        <v>0.0020601851851851853</v>
      </c>
      <c r="S13" s="55">
        <f t="shared" si="1"/>
        <v>0</v>
      </c>
      <c r="T13" s="59">
        <f t="shared" si="2"/>
        <v>0</v>
      </c>
      <c r="U13" s="59">
        <f t="shared" si="3"/>
        <v>0.0020601851851851853</v>
      </c>
      <c r="V13" s="55">
        <v>5</v>
      </c>
      <c r="W13" s="55"/>
      <c r="Y13" s="7">
        <v>0.00011574074074074073</v>
      </c>
    </row>
    <row r="14" spans="1:25" s="50" customFormat="1" ht="23.25">
      <c r="A14" s="54"/>
      <c r="B14" s="54">
        <v>11</v>
      </c>
      <c r="C14" s="55">
        <v>9</v>
      </c>
      <c r="D14" s="56" t="s">
        <v>110</v>
      </c>
      <c r="E14" s="54">
        <v>1998</v>
      </c>
      <c r="F14" s="54" t="s">
        <v>55</v>
      </c>
      <c r="G14" s="55"/>
      <c r="H14" s="54" t="s">
        <v>111</v>
      </c>
      <c r="I14" s="54" t="s">
        <v>112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64">
        <v>0.0021527777777777778</v>
      </c>
      <c r="Q14" s="59">
        <v>0</v>
      </c>
      <c r="R14" s="59">
        <f t="shared" si="0"/>
        <v>0.0021527777777777778</v>
      </c>
      <c r="S14" s="55">
        <f t="shared" si="1"/>
        <v>0</v>
      </c>
      <c r="T14" s="59">
        <f t="shared" si="2"/>
        <v>0</v>
      </c>
      <c r="U14" s="59">
        <f t="shared" si="3"/>
        <v>0.0021527777777777778</v>
      </c>
      <c r="V14" s="55">
        <v>6</v>
      </c>
      <c r="W14" s="63"/>
      <c r="Y14" s="7">
        <v>0.00011574074074074073</v>
      </c>
    </row>
    <row r="15" spans="1:25" ht="23.25">
      <c r="A15" s="54"/>
      <c r="B15" s="54">
        <v>12</v>
      </c>
      <c r="C15" s="55">
        <v>10</v>
      </c>
      <c r="D15" s="56" t="s">
        <v>115</v>
      </c>
      <c r="E15" s="54">
        <v>1998</v>
      </c>
      <c r="F15" s="54" t="s">
        <v>55</v>
      </c>
      <c r="G15" s="55"/>
      <c r="H15" s="54" t="s">
        <v>111</v>
      </c>
      <c r="I15" s="54" t="s">
        <v>112</v>
      </c>
      <c r="J15" s="58">
        <v>0</v>
      </c>
      <c r="K15" s="58">
        <v>0</v>
      </c>
      <c r="L15" s="58">
        <v>0</v>
      </c>
      <c r="M15" s="58">
        <v>1</v>
      </c>
      <c r="N15" s="58">
        <v>0</v>
      </c>
      <c r="O15" s="58">
        <v>1</v>
      </c>
      <c r="P15" s="62">
        <v>0.0021643518518518518</v>
      </c>
      <c r="Q15" s="59">
        <v>0</v>
      </c>
      <c r="R15" s="59">
        <f t="shared" si="0"/>
        <v>0.0021643518518518518</v>
      </c>
      <c r="S15" s="55">
        <f t="shared" si="1"/>
        <v>2</v>
      </c>
      <c r="T15" s="59">
        <f t="shared" si="2"/>
        <v>0.00023148148148148146</v>
      </c>
      <c r="U15" s="59">
        <f t="shared" si="3"/>
        <v>0.002395833333333333</v>
      </c>
      <c r="V15" s="55">
        <v>7</v>
      </c>
      <c r="W15" s="55"/>
      <c r="Y15" s="7">
        <v>0.00011574074074074073</v>
      </c>
    </row>
    <row r="16" spans="1:25" ht="23.25">
      <c r="A16" s="54"/>
      <c r="B16" s="54">
        <v>14</v>
      </c>
      <c r="C16" s="55">
        <v>11</v>
      </c>
      <c r="D16" s="56" t="s">
        <v>123</v>
      </c>
      <c r="E16" s="54">
        <v>1999</v>
      </c>
      <c r="F16" s="54" t="s">
        <v>55</v>
      </c>
      <c r="G16" s="57"/>
      <c r="H16" s="54" t="s">
        <v>111</v>
      </c>
      <c r="I16" s="54" t="s">
        <v>112</v>
      </c>
      <c r="J16" s="58">
        <v>0</v>
      </c>
      <c r="K16" s="58">
        <v>0</v>
      </c>
      <c r="L16" s="58">
        <v>0</v>
      </c>
      <c r="M16" s="58">
        <v>0</v>
      </c>
      <c r="N16" s="65">
        <v>6</v>
      </c>
      <c r="O16" s="58">
        <v>0</v>
      </c>
      <c r="P16" s="64">
        <v>0.0017824074074074072</v>
      </c>
      <c r="Q16" s="59">
        <v>0</v>
      </c>
      <c r="R16" s="59">
        <f t="shared" si="0"/>
        <v>0.0017824074074074072</v>
      </c>
      <c r="S16" s="55">
        <f t="shared" si="1"/>
        <v>6</v>
      </c>
      <c r="T16" s="59">
        <f t="shared" si="2"/>
        <v>0.0006944444444444444</v>
      </c>
      <c r="U16" s="59">
        <f t="shared" si="3"/>
        <v>0.0024768518518518516</v>
      </c>
      <c r="V16" s="55">
        <v>8</v>
      </c>
      <c r="W16" s="55"/>
      <c r="Y16" s="7">
        <v>0.00011574074074074073</v>
      </c>
    </row>
    <row r="17" spans="1:25" ht="23.25">
      <c r="A17" s="54"/>
      <c r="B17" s="54">
        <v>6</v>
      </c>
      <c r="C17" s="55">
        <v>12</v>
      </c>
      <c r="D17" s="56" t="s">
        <v>121</v>
      </c>
      <c r="E17" s="54">
        <v>1997</v>
      </c>
      <c r="F17" s="54" t="s">
        <v>55</v>
      </c>
      <c r="G17" s="55"/>
      <c r="H17" s="54" t="s">
        <v>67</v>
      </c>
      <c r="I17" s="54" t="s">
        <v>68</v>
      </c>
      <c r="J17" s="55">
        <v>2</v>
      </c>
      <c r="K17" s="55">
        <v>1</v>
      </c>
      <c r="L17" s="58">
        <v>0</v>
      </c>
      <c r="M17" s="58">
        <v>0</v>
      </c>
      <c r="N17" s="58">
        <v>0</v>
      </c>
      <c r="O17" s="55">
        <v>3</v>
      </c>
      <c r="P17" s="66">
        <v>0.0019444444444444442</v>
      </c>
      <c r="Q17" s="59">
        <v>0</v>
      </c>
      <c r="R17" s="59">
        <f t="shared" si="0"/>
        <v>0.0019444444444444442</v>
      </c>
      <c r="S17" s="55">
        <f t="shared" si="1"/>
        <v>6</v>
      </c>
      <c r="T17" s="59">
        <f t="shared" si="2"/>
        <v>0.0006944444444444444</v>
      </c>
      <c r="U17" s="59">
        <f t="shared" si="3"/>
        <v>0.0026388888888888885</v>
      </c>
      <c r="V17" s="55">
        <v>9</v>
      </c>
      <c r="W17" s="55"/>
      <c r="Y17" s="7">
        <v>0.00011574074074074073</v>
      </c>
    </row>
    <row r="18" spans="1:25" ht="23.25">
      <c r="A18" s="54"/>
      <c r="B18" s="54">
        <v>2</v>
      </c>
      <c r="C18" s="55">
        <v>13</v>
      </c>
      <c r="D18" s="56" t="s">
        <v>109</v>
      </c>
      <c r="E18" s="54">
        <v>1997</v>
      </c>
      <c r="F18" s="54" t="s">
        <v>55</v>
      </c>
      <c r="G18" s="55"/>
      <c r="H18" s="54" t="s">
        <v>67</v>
      </c>
      <c r="I18" s="54" t="s">
        <v>68</v>
      </c>
      <c r="J18" s="55">
        <v>3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0.0025</v>
      </c>
      <c r="Q18" s="59">
        <v>0</v>
      </c>
      <c r="R18" s="59">
        <f t="shared" si="0"/>
        <v>0.0025</v>
      </c>
      <c r="S18" s="55">
        <f t="shared" si="1"/>
        <v>3</v>
      </c>
      <c r="T18" s="59">
        <v>0.00034722222222222224</v>
      </c>
      <c r="U18" s="59">
        <f t="shared" si="3"/>
        <v>0.0028472222222222223</v>
      </c>
      <c r="V18" s="58">
        <v>10</v>
      </c>
      <c r="W18" s="55"/>
      <c r="Y18" s="7">
        <v>0.00011574074074074073</v>
      </c>
    </row>
    <row r="19" spans="1:25" ht="23.25">
      <c r="A19" s="54"/>
      <c r="B19" s="54">
        <v>7</v>
      </c>
      <c r="C19" s="55">
        <v>14</v>
      </c>
      <c r="D19" s="56" t="s">
        <v>126</v>
      </c>
      <c r="E19" s="54">
        <v>1998</v>
      </c>
      <c r="F19" s="54" t="s">
        <v>55</v>
      </c>
      <c r="G19" s="57"/>
      <c r="H19" s="54" t="s">
        <v>111</v>
      </c>
      <c r="I19" s="54" t="s">
        <v>112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9">
        <v>0.002939814814814815</v>
      </c>
      <c r="Q19" s="59">
        <v>0</v>
      </c>
      <c r="R19" s="59">
        <f t="shared" si="0"/>
        <v>0.002939814814814815</v>
      </c>
      <c r="S19" s="55">
        <f t="shared" si="1"/>
        <v>0</v>
      </c>
      <c r="T19" s="59">
        <f aca="true" t="shared" si="4" ref="T19:T24">S19*Y19</f>
        <v>0</v>
      </c>
      <c r="U19" s="59">
        <f t="shared" si="3"/>
        <v>0.002939814814814815</v>
      </c>
      <c r="V19" s="55">
        <v>11</v>
      </c>
      <c r="W19" s="57"/>
      <c r="Y19" s="7">
        <v>0.00011574074074074073</v>
      </c>
    </row>
    <row r="20" spans="1:25" s="50" customFormat="1" ht="23.25">
      <c r="A20" s="54"/>
      <c r="B20" s="54">
        <v>15</v>
      </c>
      <c r="C20" s="55">
        <v>15</v>
      </c>
      <c r="D20" s="56" t="s">
        <v>127</v>
      </c>
      <c r="E20" s="54">
        <v>1997</v>
      </c>
      <c r="F20" s="54" t="s">
        <v>55</v>
      </c>
      <c r="G20" s="57"/>
      <c r="H20" s="54" t="s">
        <v>57</v>
      </c>
      <c r="I20" s="54" t="s">
        <v>58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61">
        <v>0.0029861111111111113</v>
      </c>
      <c r="Q20" s="59">
        <v>0</v>
      </c>
      <c r="R20" s="59">
        <f t="shared" si="0"/>
        <v>0.0029861111111111113</v>
      </c>
      <c r="S20" s="55">
        <f t="shared" si="1"/>
        <v>0</v>
      </c>
      <c r="T20" s="59">
        <f t="shared" si="4"/>
        <v>0</v>
      </c>
      <c r="U20" s="59">
        <f t="shared" si="3"/>
        <v>0.0029861111111111113</v>
      </c>
      <c r="V20" s="58">
        <v>12</v>
      </c>
      <c r="W20" s="63"/>
      <c r="Y20" s="7">
        <v>0.00011574074074074073</v>
      </c>
    </row>
    <row r="21" spans="1:25" ht="23.25">
      <c r="A21" s="54"/>
      <c r="B21" s="54">
        <v>16</v>
      </c>
      <c r="C21" s="55">
        <v>16</v>
      </c>
      <c r="D21" s="56" t="s">
        <v>122</v>
      </c>
      <c r="E21" s="54">
        <v>1997</v>
      </c>
      <c r="F21" s="54" t="s">
        <v>55</v>
      </c>
      <c r="G21" s="55"/>
      <c r="H21" s="54" t="s">
        <v>63</v>
      </c>
      <c r="I21" s="54" t="s">
        <v>64</v>
      </c>
      <c r="J21" s="58">
        <v>0</v>
      </c>
      <c r="K21" s="58">
        <v>0</v>
      </c>
      <c r="L21" s="58">
        <v>0</v>
      </c>
      <c r="M21" s="55">
        <v>6</v>
      </c>
      <c r="N21" s="58">
        <v>0</v>
      </c>
      <c r="O21" s="58">
        <v>0</v>
      </c>
      <c r="P21" s="59">
        <v>0.002314814814814815</v>
      </c>
      <c r="Q21" s="59">
        <v>0</v>
      </c>
      <c r="R21" s="59">
        <f t="shared" si="0"/>
        <v>0.002314814814814815</v>
      </c>
      <c r="S21" s="55">
        <f t="shared" si="1"/>
        <v>6</v>
      </c>
      <c r="T21" s="59">
        <f t="shared" si="4"/>
        <v>0.0006944444444444444</v>
      </c>
      <c r="U21" s="59">
        <f t="shared" si="3"/>
        <v>0.0030092592592592593</v>
      </c>
      <c r="V21" s="55">
        <v>13</v>
      </c>
      <c r="W21" s="55"/>
      <c r="Y21" s="7">
        <v>0.00011574074074074073</v>
      </c>
    </row>
    <row r="22" spans="1:25" ht="23.25">
      <c r="A22" s="54"/>
      <c r="B22" s="54">
        <v>17</v>
      </c>
      <c r="C22" s="55">
        <v>17</v>
      </c>
      <c r="D22" s="56" t="s">
        <v>124</v>
      </c>
      <c r="E22" s="54">
        <v>1998</v>
      </c>
      <c r="F22" s="54" t="s">
        <v>55</v>
      </c>
      <c r="G22" s="57"/>
      <c r="H22" s="54" t="s">
        <v>111</v>
      </c>
      <c r="I22" s="54" t="s">
        <v>112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9">
        <v>0.0030787037037037037</v>
      </c>
      <c r="Q22" s="59">
        <v>0</v>
      </c>
      <c r="R22" s="59">
        <f t="shared" si="0"/>
        <v>0.0030787037037037037</v>
      </c>
      <c r="S22" s="55">
        <f t="shared" si="1"/>
        <v>0</v>
      </c>
      <c r="T22" s="59">
        <f t="shared" si="4"/>
        <v>0</v>
      </c>
      <c r="U22" s="59">
        <f t="shared" si="3"/>
        <v>0.0030787037037037037</v>
      </c>
      <c r="V22" s="58">
        <v>14</v>
      </c>
      <c r="W22" s="55"/>
      <c r="Y22" s="7">
        <v>0.00011574074074074073</v>
      </c>
    </row>
    <row r="23" spans="1:25" s="50" customFormat="1" ht="23.25">
      <c r="A23" s="54"/>
      <c r="B23" s="54">
        <v>18</v>
      </c>
      <c r="C23" s="55">
        <v>18</v>
      </c>
      <c r="D23" s="56" t="s">
        <v>130</v>
      </c>
      <c r="E23" s="54">
        <v>1997</v>
      </c>
      <c r="F23" s="54" t="s">
        <v>55</v>
      </c>
      <c r="G23" s="57"/>
      <c r="H23" s="54" t="s">
        <v>65</v>
      </c>
      <c r="I23" s="54" t="s">
        <v>66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61">
        <v>0.003101851851851852</v>
      </c>
      <c r="Q23" s="59">
        <v>0</v>
      </c>
      <c r="R23" s="59">
        <f t="shared" si="0"/>
        <v>0.003101851851851852</v>
      </c>
      <c r="S23" s="55">
        <f t="shared" si="1"/>
        <v>0</v>
      </c>
      <c r="T23" s="59">
        <f t="shared" si="4"/>
        <v>0</v>
      </c>
      <c r="U23" s="59">
        <f t="shared" si="3"/>
        <v>0.003101851851851852</v>
      </c>
      <c r="V23" s="55">
        <v>15</v>
      </c>
      <c r="W23" s="63"/>
      <c r="Y23" s="7">
        <v>0.00011574074074074073</v>
      </c>
    </row>
    <row r="24" spans="1:25" ht="23.25">
      <c r="A24" s="57"/>
      <c r="B24" s="54">
        <v>19</v>
      </c>
      <c r="C24" s="55">
        <v>19</v>
      </c>
      <c r="D24" s="56" t="s">
        <v>108</v>
      </c>
      <c r="E24" s="54">
        <v>1997</v>
      </c>
      <c r="F24" s="54" t="s">
        <v>55</v>
      </c>
      <c r="G24" s="55"/>
      <c r="H24" s="54" t="s">
        <v>69</v>
      </c>
      <c r="I24" s="54" t="s">
        <v>70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66">
        <v>0.003194444444444444</v>
      </c>
      <c r="Q24" s="59">
        <v>0</v>
      </c>
      <c r="R24" s="59">
        <f t="shared" si="0"/>
        <v>0.003194444444444444</v>
      </c>
      <c r="S24" s="55">
        <f t="shared" si="1"/>
        <v>0</v>
      </c>
      <c r="T24" s="59">
        <f t="shared" si="4"/>
        <v>0</v>
      </c>
      <c r="U24" s="59">
        <f t="shared" si="3"/>
        <v>0.003194444444444444</v>
      </c>
      <c r="V24" s="58">
        <v>16</v>
      </c>
      <c r="W24" s="67"/>
      <c r="Y24" s="7">
        <v>0.00011574074074074073</v>
      </c>
    </row>
    <row r="25" spans="1:25" ht="23.25">
      <c r="A25" s="54" t="s">
        <v>77</v>
      </c>
      <c r="B25" s="54"/>
      <c r="C25" s="55">
        <v>20</v>
      </c>
      <c r="D25" s="56" t="s">
        <v>119</v>
      </c>
      <c r="E25" s="54">
        <v>1996</v>
      </c>
      <c r="F25" s="54" t="s">
        <v>55</v>
      </c>
      <c r="G25" s="57"/>
      <c r="H25" s="54" t="s">
        <v>118</v>
      </c>
      <c r="I25" s="54" t="s">
        <v>68</v>
      </c>
      <c r="J25" s="58">
        <v>3</v>
      </c>
      <c r="K25" s="58">
        <v>0</v>
      </c>
      <c r="L25" s="58">
        <v>0</v>
      </c>
      <c r="M25" s="58">
        <v>3</v>
      </c>
      <c r="N25" s="58">
        <v>6</v>
      </c>
      <c r="O25" s="58">
        <v>0</v>
      </c>
      <c r="P25" s="62">
        <v>0.0030208333333333333</v>
      </c>
      <c r="Q25" s="59">
        <v>0</v>
      </c>
      <c r="R25" s="59">
        <f>P25-Q25</f>
        <v>0.0030208333333333333</v>
      </c>
      <c r="S25" s="55">
        <f>SUM(J25:O25)</f>
        <v>12</v>
      </c>
      <c r="T25" s="59">
        <f>S25*Y26</f>
        <v>0</v>
      </c>
      <c r="U25" s="59">
        <f>R25+T25</f>
        <v>0.0030208333333333333</v>
      </c>
      <c r="V25" s="58" t="s">
        <v>77</v>
      </c>
      <c r="W25" s="39"/>
      <c r="Y25" s="7">
        <v>0.00011574074074074073</v>
      </c>
    </row>
    <row r="26" spans="1:25" ht="23.25">
      <c r="A26" s="54"/>
      <c r="B26" s="54">
        <v>20</v>
      </c>
      <c r="C26" s="55">
        <v>21</v>
      </c>
      <c r="D26" s="56" t="s">
        <v>128</v>
      </c>
      <c r="E26" s="54">
        <v>1997</v>
      </c>
      <c r="F26" s="54" t="s">
        <v>55</v>
      </c>
      <c r="G26" s="57"/>
      <c r="H26" s="54" t="s">
        <v>67</v>
      </c>
      <c r="I26" s="54" t="s">
        <v>68</v>
      </c>
      <c r="J26" s="58">
        <v>0</v>
      </c>
      <c r="K26" s="58">
        <v>0</v>
      </c>
      <c r="L26" s="58">
        <v>0</v>
      </c>
      <c r="M26" s="58">
        <v>0</v>
      </c>
      <c r="N26" s="55">
        <v>6</v>
      </c>
      <c r="O26" s="58">
        <v>0</v>
      </c>
      <c r="P26" s="59">
        <v>0.0028819444444444444</v>
      </c>
      <c r="Q26" s="59">
        <v>0</v>
      </c>
      <c r="R26" s="59">
        <f>P26-Q26</f>
        <v>0.0028819444444444444</v>
      </c>
      <c r="S26" s="55">
        <f>SUM(J26:O26)</f>
        <v>6</v>
      </c>
      <c r="T26" s="59">
        <f>S26*Y25</f>
        <v>0.0006944444444444444</v>
      </c>
      <c r="U26" s="59">
        <f>R26+T26</f>
        <v>0.0035763888888888885</v>
      </c>
      <c r="V26" s="58">
        <v>17</v>
      </c>
      <c r="W26" s="67"/>
      <c r="Y26" s="7"/>
    </row>
    <row r="27" spans="7:9" ht="20.25" hidden="1">
      <c r="G27" s="9"/>
      <c r="H27" s="9"/>
      <c r="I27" s="9"/>
    </row>
    <row r="28" spans="1:21" ht="20.25" hidden="1">
      <c r="A28" s="15"/>
      <c r="B28" s="15"/>
      <c r="C28" s="156" t="s">
        <v>169</v>
      </c>
      <c r="D28" s="156"/>
      <c r="E28" s="156"/>
      <c r="F28" s="156"/>
      <c r="G28" s="156"/>
      <c r="H28" s="15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16"/>
      <c r="T28" s="16"/>
      <c r="U28" s="16"/>
    </row>
    <row r="29" spans="1:21" ht="20.25" hidden="1">
      <c r="A29" s="15"/>
      <c r="B29" s="15" t="s">
        <v>24</v>
      </c>
      <c r="C29" s="15"/>
      <c r="D29" s="15"/>
      <c r="E29" s="15"/>
      <c r="F29" s="15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1" ht="20.25" hidden="1">
      <c r="A30" s="15"/>
      <c r="B30" s="15"/>
      <c r="C30" s="15"/>
      <c r="D30" s="15"/>
      <c r="E30" s="15"/>
      <c r="F30" s="15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</row>
    <row r="31" spans="1:21" ht="20.25" hidden="1">
      <c r="A31" s="15"/>
      <c r="B31" s="15"/>
      <c r="C31" s="15"/>
      <c r="D31" s="15"/>
      <c r="E31" s="15"/>
      <c r="F31" s="15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1" ht="20.25" hidden="1">
      <c r="A32" s="15"/>
      <c r="B32" s="15"/>
      <c r="C32" s="15"/>
      <c r="D32" s="15"/>
      <c r="E32" s="15"/>
      <c r="F32" s="15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</row>
    <row r="33" spans="1:21" ht="20.25" hidden="1">
      <c r="A33" s="15"/>
      <c r="B33" s="15"/>
      <c r="C33" s="15"/>
      <c r="D33" s="15"/>
      <c r="E33" s="15"/>
      <c r="F33" s="15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</row>
    <row r="34" spans="1:21" ht="20.25" hidden="1">
      <c r="A34" s="15"/>
      <c r="B34" s="15"/>
      <c r="C34" s="15"/>
      <c r="D34" s="15"/>
      <c r="E34" s="15"/>
      <c r="F34" s="15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</row>
    <row r="36" spans="1:21" ht="20.25">
      <c r="A36" s="156" t="s">
        <v>194</v>
      </c>
      <c r="B36" s="156"/>
      <c r="C36" s="156"/>
      <c r="D36" s="156"/>
      <c r="E36" s="156"/>
      <c r="F36" s="156"/>
      <c r="G36" s="156"/>
      <c r="H36" s="156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</row>
    <row r="37" spans="1:21" ht="2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</row>
    <row r="38" spans="1:21" ht="2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</row>
    <row r="39" spans="1:24" ht="20.25">
      <c r="A39" s="15"/>
      <c r="B39" s="15"/>
      <c r="C39" s="15"/>
      <c r="D39" s="15"/>
      <c r="E39" s="156" t="s">
        <v>178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22"/>
      <c r="X39" s="22"/>
    </row>
    <row r="40" spans="1:24" ht="20.25">
      <c r="A40" s="15"/>
      <c r="B40" s="15"/>
      <c r="C40" s="15"/>
      <c r="D40" s="15"/>
      <c r="E40" s="156" t="s">
        <v>201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W40" s="22"/>
      <c r="X40" s="22"/>
    </row>
    <row r="41" spans="1:24" ht="20.25">
      <c r="A41" s="15"/>
      <c r="B41" s="15" t="s">
        <v>24</v>
      </c>
      <c r="C41" s="15"/>
      <c r="D41" s="15"/>
      <c r="E41" s="156" t="s">
        <v>202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23"/>
      <c r="W41" s="23"/>
      <c r="X41" s="23"/>
    </row>
    <row r="42" spans="1:22" ht="20.25">
      <c r="A42" s="15"/>
      <c r="B42" s="15"/>
      <c r="C42" s="15"/>
      <c r="D42" s="15"/>
      <c r="E42" s="15"/>
      <c r="F42" s="15"/>
      <c r="G42" s="15"/>
      <c r="H42" s="15"/>
      <c r="I42" s="15"/>
      <c r="P42" s="15"/>
      <c r="V42" s="15"/>
    </row>
    <row r="43" spans="1:21" ht="20.25">
      <c r="A43" s="156" t="s">
        <v>195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</row>
  </sheetData>
  <mergeCells count="30">
    <mergeCell ref="C28:H28"/>
    <mergeCell ref="A4:A5"/>
    <mergeCell ref="A43:U43"/>
    <mergeCell ref="G29:U29"/>
    <mergeCell ref="G30:U30"/>
    <mergeCell ref="G31:U31"/>
    <mergeCell ref="G32:U32"/>
    <mergeCell ref="C4:C5"/>
    <mergeCell ref="D4:D5"/>
    <mergeCell ref="E4:E5"/>
    <mergeCell ref="C1:W1"/>
    <mergeCell ref="C2:W2"/>
    <mergeCell ref="C3:F3"/>
    <mergeCell ref="T3:W3"/>
    <mergeCell ref="J4:O4"/>
    <mergeCell ref="P4:P5"/>
    <mergeCell ref="Q4:Q5"/>
    <mergeCell ref="F4:F5"/>
    <mergeCell ref="G4:G5"/>
    <mergeCell ref="H4:H5"/>
    <mergeCell ref="E39:V39"/>
    <mergeCell ref="E40:U40"/>
    <mergeCell ref="E41:U41"/>
    <mergeCell ref="W4:W5"/>
    <mergeCell ref="A36:H36"/>
    <mergeCell ref="R4:R5"/>
    <mergeCell ref="S4:T4"/>
    <mergeCell ref="U4:U5"/>
    <mergeCell ref="V4:V5"/>
    <mergeCell ref="I4:I5"/>
  </mergeCells>
  <printOptions/>
  <pageMargins left="0.75" right="0.75" top="1" bottom="1" header="0.5" footer="0.5"/>
  <pageSetup horizontalDpi="200" verticalDpi="2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28"/>
  <sheetViews>
    <sheetView zoomScale="60" zoomScaleNormal="60" workbookViewId="0" topLeftCell="B1">
      <selection activeCell="J8" sqref="J8"/>
    </sheetView>
  </sheetViews>
  <sheetFormatPr defaultColWidth="9.00390625" defaultRowHeight="12.75"/>
  <cols>
    <col min="1" max="1" width="7.25390625" style="15" customWidth="1"/>
    <col min="2" max="2" width="31.625" style="15" customWidth="1"/>
    <col min="3" max="3" width="8.25390625" style="15" customWidth="1"/>
    <col min="4" max="4" width="9.625" style="15" customWidth="1"/>
    <col min="5" max="5" width="7.00390625" style="15" hidden="1" customWidth="1"/>
    <col min="6" max="6" width="11.75390625" style="15" customWidth="1"/>
    <col min="7" max="7" width="22.625" style="15" customWidth="1"/>
    <col min="8" max="8" width="25.875" style="15" customWidth="1"/>
    <col min="9" max="9" width="7.75390625" style="15" customWidth="1"/>
    <col min="10" max="10" width="8.875" style="15" customWidth="1"/>
    <col min="11" max="11" width="7.00390625" style="15" customWidth="1"/>
    <col min="12" max="12" width="6.875" style="15" customWidth="1"/>
    <col min="13" max="13" width="7.00390625" style="15" customWidth="1"/>
    <col min="14" max="14" width="8.875" style="15" customWidth="1"/>
    <col min="15" max="15" width="14.125" style="15" customWidth="1"/>
    <col min="16" max="16" width="14.375" style="15" customWidth="1"/>
    <col min="17" max="17" width="17.75390625" style="15" customWidth="1"/>
    <col min="18" max="18" width="9.125" style="15" customWidth="1"/>
    <col min="19" max="19" width="7.625" style="15" hidden="1" customWidth="1"/>
    <col min="20" max="20" width="12.375" style="15" hidden="1" customWidth="1"/>
    <col min="21" max="21" width="18.625" style="15" customWidth="1"/>
    <col min="22" max="22" width="6.75390625" style="15" customWidth="1"/>
    <col min="23" max="23" width="10.625" style="15" customWidth="1"/>
    <col min="24" max="24" width="9.125" style="15" customWidth="1"/>
    <col min="25" max="25" width="12.625" style="15" hidden="1" customWidth="1"/>
    <col min="26" max="16384" width="9.125" style="15" customWidth="1"/>
  </cols>
  <sheetData>
    <row r="1" spans="1:55" s="12" customFormat="1" ht="52.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92.25" customHeight="1" thickBot="1" thickTop="1">
      <c r="A2" s="169" t="s">
        <v>208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21" thickBot="1">
      <c r="A3" s="171" t="s">
        <v>26</v>
      </c>
      <c r="B3" s="171"/>
      <c r="C3" s="171"/>
      <c r="D3" s="171"/>
      <c r="E3" s="13"/>
      <c r="F3" s="14"/>
      <c r="T3" s="171" t="s">
        <v>27</v>
      </c>
      <c r="U3" s="171"/>
      <c r="V3" s="171"/>
      <c r="W3" s="17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48" customHeight="1" thickBot="1">
      <c r="A4" s="177" t="s">
        <v>0</v>
      </c>
      <c r="B4" s="159" t="s">
        <v>1</v>
      </c>
      <c r="C4" s="200" t="s">
        <v>2</v>
      </c>
      <c r="D4" s="200" t="s">
        <v>3</v>
      </c>
      <c r="E4" s="181" t="s">
        <v>4</v>
      </c>
      <c r="F4" s="174" t="s">
        <v>5</v>
      </c>
      <c r="G4" s="210" t="s">
        <v>6</v>
      </c>
      <c r="H4" s="210" t="s">
        <v>19</v>
      </c>
      <c r="I4" s="163" t="s">
        <v>7</v>
      </c>
      <c r="J4" s="164"/>
      <c r="K4" s="164"/>
      <c r="L4" s="164"/>
      <c r="M4" s="164"/>
      <c r="N4" s="184"/>
      <c r="O4" s="210" t="s">
        <v>8</v>
      </c>
      <c r="P4" s="210" t="s">
        <v>9</v>
      </c>
      <c r="Q4" s="210" t="s">
        <v>17</v>
      </c>
      <c r="R4" s="200" t="s">
        <v>205</v>
      </c>
      <c r="S4" s="206" t="s">
        <v>10</v>
      </c>
      <c r="T4" s="207"/>
      <c r="U4" s="174" t="s">
        <v>11</v>
      </c>
      <c r="V4" s="200" t="s">
        <v>12</v>
      </c>
      <c r="W4" s="200" t="s">
        <v>18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3" ht="190.5" customHeight="1" thickBot="1">
      <c r="A5" s="178"/>
      <c r="B5" s="160"/>
      <c r="C5" s="201"/>
      <c r="D5" s="201"/>
      <c r="E5" s="182"/>
      <c r="F5" s="175"/>
      <c r="G5" s="211"/>
      <c r="H5" s="211"/>
      <c r="I5" s="91" t="s">
        <v>29</v>
      </c>
      <c r="J5" s="92" t="s">
        <v>30</v>
      </c>
      <c r="K5" s="92" t="s">
        <v>13</v>
      </c>
      <c r="L5" s="92" t="s">
        <v>30</v>
      </c>
      <c r="M5" s="92" t="s">
        <v>13</v>
      </c>
      <c r="N5" s="92" t="s">
        <v>31</v>
      </c>
      <c r="O5" s="211"/>
      <c r="P5" s="211"/>
      <c r="Q5" s="211"/>
      <c r="R5" s="201"/>
      <c r="S5" s="90" t="s">
        <v>15</v>
      </c>
      <c r="T5" s="89" t="s">
        <v>16</v>
      </c>
      <c r="U5" s="175"/>
      <c r="V5" s="201"/>
      <c r="W5" s="201"/>
    </row>
    <row r="6" spans="1:25" ht="40.5">
      <c r="A6" s="81">
        <v>1</v>
      </c>
      <c r="B6" s="82" t="s">
        <v>147</v>
      </c>
      <c r="C6" s="83">
        <v>1988</v>
      </c>
      <c r="D6" s="83">
        <v>1</v>
      </c>
      <c r="E6" s="75"/>
      <c r="F6" s="81">
        <v>10</v>
      </c>
      <c r="G6" s="84" t="s">
        <v>146</v>
      </c>
      <c r="H6" s="83" t="s">
        <v>145</v>
      </c>
      <c r="I6" s="81"/>
      <c r="J6" s="81"/>
      <c r="K6" s="81"/>
      <c r="L6" s="81"/>
      <c r="M6" s="81"/>
      <c r="N6" s="81"/>
      <c r="O6" s="85">
        <v>0.0011458333333333333</v>
      </c>
      <c r="P6" s="85">
        <v>0</v>
      </c>
      <c r="Q6" s="85">
        <f aca="true" t="shared" si="0" ref="Q6:Q11">O6-P6</f>
        <v>0.0011458333333333333</v>
      </c>
      <c r="R6" s="86">
        <v>0</v>
      </c>
      <c r="S6" s="81">
        <f aca="true" t="shared" si="1" ref="S6:S11">SUM(I6:N6)</f>
        <v>0</v>
      </c>
      <c r="T6" s="85">
        <f aca="true" t="shared" si="2" ref="T6:T11">S6*Y6</f>
        <v>0</v>
      </c>
      <c r="U6" s="85">
        <f aca="true" t="shared" si="3" ref="U6:U11">Q6+T6</f>
        <v>0.0011458333333333333</v>
      </c>
      <c r="V6" s="87">
        <v>1</v>
      </c>
      <c r="W6" s="81"/>
      <c r="Y6" s="7">
        <v>0.00011574074074074073</v>
      </c>
    </row>
    <row r="7" spans="1:25" ht="20.25">
      <c r="A7" s="8">
        <v>2</v>
      </c>
      <c r="B7" s="68" t="s">
        <v>148</v>
      </c>
      <c r="C7" s="40">
        <v>1991</v>
      </c>
      <c r="D7" s="40">
        <v>2</v>
      </c>
      <c r="E7" s="18"/>
      <c r="F7" s="18">
        <v>3</v>
      </c>
      <c r="G7" s="40" t="s">
        <v>57</v>
      </c>
      <c r="H7" s="40" t="s">
        <v>58</v>
      </c>
      <c r="I7" s="18"/>
      <c r="J7" s="18"/>
      <c r="K7" s="18"/>
      <c r="L7" s="18"/>
      <c r="M7" s="18"/>
      <c r="N7" s="18"/>
      <c r="O7" s="19">
        <v>0.0012384259259259258</v>
      </c>
      <c r="P7" s="19">
        <v>0</v>
      </c>
      <c r="Q7" s="19">
        <f t="shared" si="0"/>
        <v>0.0012384259259259258</v>
      </c>
      <c r="R7" s="73">
        <v>0</v>
      </c>
      <c r="S7" s="8">
        <f t="shared" si="1"/>
        <v>0</v>
      </c>
      <c r="T7" s="19">
        <f t="shared" si="2"/>
        <v>0</v>
      </c>
      <c r="U7" s="19">
        <f t="shared" si="3"/>
        <v>0.0012384259259259258</v>
      </c>
      <c r="V7" s="20">
        <v>2</v>
      </c>
      <c r="W7" s="8"/>
      <c r="Y7" s="7">
        <v>0.00011574074074074073</v>
      </c>
    </row>
    <row r="8" spans="1:25" ht="20.25">
      <c r="A8" s="8">
        <v>3</v>
      </c>
      <c r="B8" s="68" t="s">
        <v>149</v>
      </c>
      <c r="C8" s="40">
        <v>1983</v>
      </c>
      <c r="D8" s="40" t="s">
        <v>150</v>
      </c>
      <c r="E8" s="18"/>
      <c r="F8" s="8">
        <v>30</v>
      </c>
      <c r="G8" s="40" t="s">
        <v>207</v>
      </c>
      <c r="H8" s="40" t="s">
        <v>76</v>
      </c>
      <c r="I8" s="8"/>
      <c r="J8" s="8"/>
      <c r="K8" s="8"/>
      <c r="L8" s="8"/>
      <c r="M8" s="8"/>
      <c r="N8" s="8"/>
      <c r="O8" s="19">
        <v>0.0013194444444444443</v>
      </c>
      <c r="P8" s="19">
        <v>0</v>
      </c>
      <c r="Q8" s="19">
        <f t="shared" si="0"/>
        <v>0.0013194444444444443</v>
      </c>
      <c r="R8" s="73">
        <v>0</v>
      </c>
      <c r="S8" s="8">
        <f t="shared" si="1"/>
        <v>0</v>
      </c>
      <c r="T8" s="19">
        <f t="shared" si="2"/>
        <v>0</v>
      </c>
      <c r="U8" s="19">
        <f t="shared" si="3"/>
        <v>0.0013194444444444443</v>
      </c>
      <c r="V8" s="20">
        <v>3</v>
      </c>
      <c r="W8" s="8"/>
      <c r="Y8" s="7">
        <v>0.000115740740740741</v>
      </c>
    </row>
    <row r="9" spans="1:25" ht="20.25">
      <c r="A9" s="8">
        <v>4</v>
      </c>
      <c r="B9" s="68" t="s">
        <v>153</v>
      </c>
      <c r="C9" s="40">
        <v>1991</v>
      </c>
      <c r="D9" s="40">
        <v>2</v>
      </c>
      <c r="E9" s="8"/>
      <c r="F9" s="8">
        <v>3</v>
      </c>
      <c r="G9" s="40" t="s">
        <v>57</v>
      </c>
      <c r="H9" s="40" t="s">
        <v>58</v>
      </c>
      <c r="I9" s="8"/>
      <c r="J9" s="8"/>
      <c r="K9" s="8"/>
      <c r="L9" s="8"/>
      <c r="M9" s="8"/>
      <c r="N9" s="8"/>
      <c r="O9" s="45">
        <v>0.0014351851851851854</v>
      </c>
      <c r="P9" s="19">
        <v>0</v>
      </c>
      <c r="Q9" s="45">
        <f t="shared" si="0"/>
        <v>0.0014351851851851854</v>
      </c>
      <c r="R9" s="73">
        <v>0</v>
      </c>
      <c r="S9" s="70">
        <f t="shared" si="1"/>
        <v>0</v>
      </c>
      <c r="T9" s="45">
        <f t="shared" si="2"/>
        <v>0</v>
      </c>
      <c r="U9" s="45">
        <f t="shared" si="3"/>
        <v>0.0014351851851851854</v>
      </c>
      <c r="V9" s="20">
        <v>4</v>
      </c>
      <c r="W9" s="8"/>
      <c r="Y9" s="7">
        <v>0.000115740740740741</v>
      </c>
    </row>
    <row r="10" spans="1:25" s="50" customFormat="1" ht="20.25">
      <c r="A10" s="8">
        <v>5</v>
      </c>
      <c r="B10" s="68" t="s">
        <v>152</v>
      </c>
      <c r="C10" s="40">
        <v>1990</v>
      </c>
      <c r="D10" s="40">
        <v>1</v>
      </c>
      <c r="E10" s="8"/>
      <c r="F10" s="18">
        <v>10</v>
      </c>
      <c r="G10" s="40" t="s">
        <v>57</v>
      </c>
      <c r="H10" s="40" t="s">
        <v>58</v>
      </c>
      <c r="I10" s="8"/>
      <c r="J10" s="8"/>
      <c r="K10" s="8"/>
      <c r="L10" s="8"/>
      <c r="M10" s="8"/>
      <c r="N10" s="8"/>
      <c r="O10" s="19">
        <v>0.001550925925925926</v>
      </c>
      <c r="P10" s="19">
        <v>0</v>
      </c>
      <c r="Q10" s="19">
        <f t="shared" si="0"/>
        <v>0.001550925925925926</v>
      </c>
      <c r="R10" s="73">
        <v>0</v>
      </c>
      <c r="S10" s="8">
        <f t="shared" si="1"/>
        <v>0</v>
      </c>
      <c r="T10" s="19">
        <f t="shared" si="2"/>
        <v>0</v>
      </c>
      <c r="U10" s="19">
        <f t="shared" si="3"/>
        <v>0.001550925925925926</v>
      </c>
      <c r="V10" s="20">
        <v>5</v>
      </c>
      <c r="W10" s="49"/>
      <c r="Y10" s="7">
        <v>0.000115740740740741</v>
      </c>
    </row>
    <row r="11" spans="1:25" ht="20.25">
      <c r="A11" s="8">
        <v>6</v>
      </c>
      <c r="B11" s="68" t="s">
        <v>151</v>
      </c>
      <c r="C11" s="40">
        <v>1991</v>
      </c>
      <c r="D11" s="40">
        <v>3</v>
      </c>
      <c r="E11" s="18"/>
      <c r="F11" s="8">
        <v>1</v>
      </c>
      <c r="G11" s="40" t="s">
        <v>97</v>
      </c>
      <c r="H11" s="40" t="s">
        <v>98</v>
      </c>
      <c r="I11" s="8"/>
      <c r="J11" s="8"/>
      <c r="K11" s="8"/>
      <c r="L11" s="8"/>
      <c r="M11" s="8"/>
      <c r="N11" s="8"/>
      <c r="O11" s="19">
        <v>0.0018171296296296297</v>
      </c>
      <c r="P11" s="19">
        <v>0</v>
      </c>
      <c r="Q11" s="19">
        <f t="shared" si="0"/>
        <v>0.0018171296296296297</v>
      </c>
      <c r="R11" s="73">
        <v>0</v>
      </c>
      <c r="S11" s="8">
        <f t="shared" si="1"/>
        <v>0</v>
      </c>
      <c r="T11" s="19">
        <f t="shared" si="2"/>
        <v>0</v>
      </c>
      <c r="U11" s="19">
        <f t="shared" si="3"/>
        <v>0.0018171296296296297</v>
      </c>
      <c r="V11" s="20">
        <v>6</v>
      </c>
      <c r="W11" s="8"/>
      <c r="Y11" s="7">
        <v>0.000115740740740741</v>
      </c>
    </row>
    <row r="12" spans="1:32" ht="20.25" hidden="1">
      <c r="A12" s="38">
        <v>7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C12" s="16"/>
      <c r="AD12" s="16"/>
      <c r="AE12" s="16"/>
      <c r="AF12" s="16"/>
    </row>
    <row r="13" spans="1:23" ht="20.25" hidden="1">
      <c r="A13" s="17">
        <v>8</v>
      </c>
      <c r="B13" s="15" t="s">
        <v>24</v>
      </c>
      <c r="G13" s="156" t="s">
        <v>20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1:23" ht="20.25" hidden="1">
      <c r="A14" s="6">
        <v>9</v>
      </c>
      <c r="G14" s="156" t="s">
        <v>21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1:23" ht="20.25" hidden="1">
      <c r="A15" s="17">
        <v>10</v>
      </c>
      <c r="G15" s="156" t="s">
        <v>22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ht="20.25" hidden="1">
      <c r="A16" s="6">
        <v>11</v>
      </c>
      <c r="G16" s="156" t="s">
        <v>23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20.25" hidden="1">
      <c r="A17" s="17">
        <v>12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7:23" ht="20.25"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ht="20.25">
      <c r="Y19" s="7"/>
    </row>
    <row r="20" spans="1:23" s="23" customFormat="1" ht="27.75" customHeight="1">
      <c r="A20" s="156" t="s">
        <v>28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6:8" ht="20.25">
      <c r="F21" s="16"/>
      <c r="G21" s="16"/>
      <c r="H21" s="16"/>
    </row>
    <row r="22" spans="6:8" ht="20.25">
      <c r="F22" s="9"/>
      <c r="G22" s="16"/>
      <c r="H22" s="16"/>
    </row>
    <row r="23" spans="6:8" ht="20.25">
      <c r="F23" s="9"/>
      <c r="G23" s="16"/>
      <c r="H23" s="16"/>
    </row>
    <row r="24" spans="6:8" ht="20.25">
      <c r="F24" s="10"/>
      <c r="G24" s="16"/>
      <c r="H24" s="16"/>
    </row>
    <row r="25" spans="6:8" ht="20.25">
      <c r="F25" s="10"/>
      <c r="G25" s="16"/>
      <c r="H25" s="16"/>
    </row>
    <row r="26" spans="6:8" ht="20.25">
      <c r="F26" s="9"/>
      <c r="G26" s="16"/>
      <c r="H26" s="16"/>
    </row>
    <row r="27" spans="6:8" ht="20.25">
      <c r="F27" s="10"/>
      <c r="G27" s="16"/>
      <c r="H27" s="16"/>
    </row>
    <row r="28" spans="6:8" ht="20.25">
      <c r="F28" s="16"/>
      <c r="G28" s="16"/>
      <c r="H28" s="16"/>
    </row>
  </sheetData>
  <mergeCells count="26">
    <mergeCell ref="A1:W1"/>
    <mergeCell ref="A2:W2"/>
    <mergeCell ref="A3:D3"/>
    <mergeCell ref="T3:W3"/>
    <mergeCell ref="A4:A5"/>
    <mergeCell ref="B4:B5"/>
    <mergeCell ref="C4:C5"/>
    <mergeCell ref="D4:D5"/>
    <mergeCell ref="E4:E5"/>
    <mergeCell ref="F4:F5"/>
    <mergeCell ref="G4:G5"/>
    <mergeCell ref="I4:N4"/>
    <mergeCell ref="H4:H5"/>
    <mergeCell ref="U4:U5"/>
    <mergeCell ref="V4:V5"/>
    <mergeCell ref="W4:W5"/>
    <mergeCell ref="O4:O5"/>
    <mergeCell ref="P4:P5"/>
    <mergeCell ref="Q4:Q5"/>
    <mergeCell ref="S4:T4"/>
    <mergeCell ref="R4:R5"/>
    <mergeCell ref="A20:W20"/>
    <mergeCell ref="G13:W13"/>
    <mergeCell ref="G14:W14"/>
    <mergeCell ref="G15:W15"/>
    <mergeCell ref="G16:W16"/>
  </mergeCells>
  <printOptions/>
  <pageMargins left="1.33" right="0.75" top="1" bottom="1" header="0.5" footer="0.5"/>
  <pageSetup horizontalDpi="600" verticalDpi="600" orientation="landscape" paperSize="9" scale="47" r:id="rId1"/>
  <colBreaks count="2" manualBreakCount="2">
    <brk id="23" max="21" man="1"/>
    <brk id="26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zoomScale="50" zoomScaleNormal="50" workbookViewId="0" topLeftCell="B16">
      <selection activeCell="C55" sqref="C55"/>
    </sheetView>
  </sheetViews>
  <sheetFormatPr defaultColWidth="9.00390625" defaultRowHeight="12.75"/>
  <cols>
    <col min="1" max="1" width="11.25390625" style="43" hidden="1" customWidth="1"/>
    <col min="2" max="2" width="7.25390625" style="15" customWidth="1"/>
    <col min="3" max="3" width="39.625" style="15" customWidth="1"/>
    <col min="4" max="4" width="12.75390625" style="15" customWidth="1"/>
    <col min="5" max="5" width="12.375" style="15" customWidth="1"/>
    <col min="6" max="6" width="8.625" style="15" hidden="1" customWidth="1"/>
    <col min="7" max="7" width="10.125" style="15" customWidth="1"/>
    <col min="8" max="8" width="27.625" style="15" customWidth="1"/>
    <col min="9" max="9" width="28.125" style="15" customWidth="1"/>
    <col min="10" max="10" width="9.375" style="15" customWidth="1"/>
    <col min="11" max="11" width="9.875" style="15" customWidth="1"/>
    <col min="12" max="12" width="5.125" style="15" customWidth="1"/>
    <col min="13" max="15" width="7.75390625" style="15" customWidth="1"/>
    <col min="16" max="16" width="19.375" style="15" customWidth="1"/>
    <col min="17" max="17" width="18.875" style="15" customWidth="1"/>
    <col min="18" max="18" width="23.375" style="15" customWidth="1"/>
    <col min="19" max="19" width="5.125" style="15" customWidth="1"/>
    <col min="20" max="20" width="15.875" style="15" customWidth="1"/>
    <col min="21" max="21" width="18.00390625" style="15" customWidth="1"/>
    <col min="22" max="22" width="10.00390625" style="15" customWidth="1"/>
    <col min="23" max="23" width="15.25390625" style="15" customWidth="1"/>
    <col min="24" max="24" width="0" style="15" hidden="1" customWidth="1"/>
    <col min="25" max="25" width="11.875" style="15" hidden="1" customWidth="1"/>
    <col min="26" max="26" width="14.00390625" style="15" customWidth="1"/>
    <col min="27" max="27" width="10.625" style="15" customWidth="1"/>
    <col min="28" max="16384" width="9.125" style="15" customWidth="1"/>
  </cols>
  <sheetData>
    <row r="1" spans="1:55" s="12" customFormat="1" ht="54" customHeight="1" thickBot="1">
      <c r="A1" s="42"/>
      <c r="B1" s="168" t="s">
        <v>25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87.75" customHeight="1" thickBot="1" thickTop="1">
      <c r="A2" s="42"/>
      <c r="B2" s="169" t="s">
        <v>184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2:55" ht="21" thickBot="1">
      <c r="B3" s="171" t="s">
        <v>26</v>
      </c>
      <c r="C3" s="171"/>
      <c r="D3" s="171"/>
      <c r="E3" s="171"/>
      <c r="F3" s="13"/>
      <c r="G3" s="14"/>
      <c r="T3" s="171" t="s">
        <v>27</v>
      </c>
      <c r="U3" s="171"/>
      <c r="V3" s="171"/>
      <c r="W3" s="17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 ht="21" thickBot="1">
      <c r="B4" s="177" t="s">
        <v>0</v>
      </c>
      <c r="C4" s="159" t="s">
        <v>1</v>
      </c>
      <c r="D4" s="157" t="s">
        <v>2</v>
      </c>
      <c r="E4" s="179" t="s">
        <v>3</v>
      </c>
      <c r="F4" s="152" t="s">
        <v>4</v>
      </c>
      <c r="G4" s="159" t="s">
        <v>5</v>
      </c>
      <c r="H4" s="166" t="s">
        <v>6</v>
      </c>
      <c r="I4" s="159" t="s">
        <v>19</v>
      </c>
      <c r="J4" s="161" t="s">
        <v>7</v>
      </c>
      <c r="K4" s="185"/>
      <c r="L4" s="185"/>
      <c r="M4" s="185"/>
      <c r="N4" s="185"/>
      <c r="O4" s="162"/>
      <c r="P4" s="159" t="s">
        <v>176</v>
      </c>
      <c r="Q4" s="159" t="s">
        <v>107</v>
      </c>
      <c r="R4" s="159" t="s">
        <v>17</v>
      </c>
      <c r="S4" s="183" t="s">
        <v>10</v>
      </c>
      <c r="T4" s="184"/>
      <c r="U4" s="159" t="s">
        <v>11</v>
      </c>
      <c r="V4" s="157" t="s">
        <v>12</v>
      </c>
      <c r="W4" s="181" t="s">
        <v>18</v>
      </c>
      <c r="X4" s="134"/>
      <c r="Y4" s="134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6" ht="197.25" customHeight="1" thickBot="1">
      <c r="A5" s="43" t="s">
        <v>4</v>
      </c>
      <c r="B5" s="178"/>
      <c r="C5" s="160"/>
      <c r="D5" s="158"/>
      <c r="E5" s="180"/>
      <c r="F5" s="176"/>
      <c r="G5" s="160"/>
      <c r="H5" s="167"/>
      <c r="I5" s="160"/>
      <c r="J5" s="97" t="s">
        <v>14</v>
      </c>
      <c r="K5" s="96" t="s">
        <v>189</v>
      </c>
      <c r="L5" s="97" t="s">
        <v>188</v>
      </c>
      <c r="M5" s="136" t="s">
        <v>185</v>
      </c>
      <c r="N5" s="137" t="s">
        <v>186</v>
      </c>
      <c r="O5" s="136" t="s">
        <v>187</v>
      </c>
      <c r="P5" s="160"/>
      <c r="Q5" s="160"/>
      <c r="R5" s="160"/>
      <c r="S5" s="91" t="s">
        <v>15</v>
      </c>
      <c r="T5" s="92" t="s">
        <v>16</v>
      </c>
      <c r="U5" s="160"/>
      <c r="V5" s="158"/>
      <c r="W5" s="182"/>
      <c r="X5" s="135"/>
      <c r="Y5" s="135"/>
      <c r="Z5" s="16"/>
    </row>
    <row r="6" spans="1:25" ht="20.25">
      <c r="A6" s="80">
        <v>11</v>
      </c>
      <c r="B6" s="81">
        <v>1</v>
      </c>
      <c r="C6" s="133" t="s">
        <v>34</v>
      </c>
      <c r="D6" s="94">
        <v>1997</v>
      </c>
      <c r="E6" s="94" t="s">
        <v>54</v>
      </c>
      <c r="F6" s="75"/>
      <c r="G6" s="81">
        <v>0.3</v>
      </c>
      <c r="H6" s="94" t="s">
        <v>233</v>
      </c>
      <c r="I6" s="94" t="s">
        <v>58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5">
        <v>0.0010532407407407407</v>
      </c>
      <c r="Q6" s="85">
        <v>0</v>
      </c>
      <c r="R6" s="85">
        <f>P6-Q6</f>
        <v>0.0010532407407407407</v>
      </c>
      <c r="S6" s="81">
        <f aca="true" t="shared" si="0" ref="S6:S27">SUM(J6:O6)</f>
        <v>0</v>
      </c>
      <c r="T6" s="85">
        <f>S6*Y6</f>
        <v>0</v>
      </c>
      <c r="U6" s="85">
        <f>R6+T6</f>
        <v>0.0010532407407407407</v>
      </c>
      <c r="V6" s="87">
        <v>1</v>
      </c>
      <c r="W6" s="81"/>
      <c r="Y6" s="7">
        <v>0.000115740740740741</v>
      </c>
    </row>
    <row r="7" spans="1:25" ht="20.25">
      <c r="A7" s="80">
        <v>5</v>
      </c>
      <c r="B7" s="8">
        <v>2</v>
      </c>
      <c r="C7" s="41" t="s">
        <v>32</v>
      </c>
      <c r="D7" s="44">
        <v>1999</v>
      </c>
      <c r="E7" s="44">
        <v>3</v>
      </c>
      <c r="F7" s="18"/>
      <c r="G7" s="18">
        <v>1</v>
      </c>
      <c r="H7" s="44" t="s">
        <v>75</v>
      </c>
      <c r="I7" s="44" t="s">
        <v>76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18">
        <v>0</v>
      </c>
      <c r="P7" s="21">
        <v>0.001365740740740741</v>
      </c>
      <c r="Q7" s="19">
        <v>0</v>
      </c>
      <c r="R7" s="19">
        <f aca="true" t="shared" si="1" ref="R7:R27">P7-Q7</f>
        <v>0.001365740740740741</v>
      </c>
      <c r="S7" s="8">
        <f t="shared" si="0"/>
        <v>1</v>
      </c>
      <c r="T7" s="19">
        <f aca="true" t="shared" si="2" ref="T7:T27">S7*Y7</f>
        <v>0.00011574074074074073</v>
      </c>
      <c r="U7" s="19">
        <f aca="true" t="shared" si="3" ref="U7:U27">R7+T7</f>
        <v>0.0014814814814814816</v>
      </c>
      <c r="V7" s="20">
        <v>2</v>
      </c>
      <c r="W7" s="18"/>
      <c r="Y7" s="7">
        <v>0.00011574074074074073</v>
      </c>
    </row>
    <row r="8" spans="1:25" ht="20.25">
      <c r="A8" s="80">
        <v>23</v>
      </c>
      <c r="B8" s="81">
        <v>3</v>
      </c>
      <c r="C8" s="41" t="s">
        <v>33</v>
      </c>
      <c r="D8" s="44">
        <v>1997</v>
      </c>
      <c r="E8" s="44" t="s">
        <v>54</v>
      </c>
      <c r="F8" s="18"/>
      <c r="G8" s="8">
        <v>0.3</v>
      </c>
      <c r="H8" s="44" t="s">
        <v>233</v>
      </c>
      <c r="I8" s="44" t="s">
        <v>58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9">
        <v>0.0015046296296296294</v>
      </c>
      <c r="Q8" s="19">
        <v>0</v>
      </c>
      <c r="R8" s="19">
        <f t="shared" si="1"/>
        <v>0.0015046296296296294</v>
      </c>
      <c r="S8" s="8">
        <f t="shared" si="0"/>
        <v>0</v>
      </c>
      <c r="T8" s="19">
        <f t="shared" si="2"/>
        <v>0</v>
      </c>
      <c r="U8" s="19">
        <f t="shared" si="3"/>
        <v>0.0015046296296296294</v>
      </c>
      <c r="V8" s="20">
        <v>3</v>
      </c>
      <c r="W8" s="39"/>
      <c r="Y8" s="7">
        <v>0.00011574074074074073</v>
      </c>
    </row>
    <row r="9" spans="1:25" ht="20.25">
      <c r="A9" s="80">
        <v>2</v>
      </c>
      <c r="B9" s="8">
        <v>4</v>
      </c>
      <c r="C9" s="41" t="s">
        <v>41</v>
      </c>
      <c r="D9" s="44">
        <v>1996</v>
      </c>
      <c r="E9" s="44" t="s">
        <v>55</v>
      </c>
      <c r="F9" s="18"/>
      <c r="G9" s="8"/>
      <c r="H9" s="44" t="s">
        <v>73</v>
      </c>
      <c r="I9" s="44" t="s">
        <v>64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9">
        <v>0.0019328703703703704</v>
      </c>
      <c r="Q9" s="19">
        <v>0</v>
      </c>
      <c r="R9" s="19">
        <f t="shared" si="1"/>
        <v>0.0019328703703703704</v>
      </c>
      <c r="S9" s="8">
        <f t="shared" si="0"/>
        <v>0</v>
      </c>
      <c r="T9" s="19">
        <f t="shared" si="2"/>
        <v>0</v>
      </c>
      <c r="U9" s="19">
        <f t="shared" si="3"/>
        <v>0.0019328703703703704</v>
      </c>
      <c r="V9" s="8" t="s">
        <v>77</v>
      </c>
      <c r="W9" s="8"/>
      <c r="Y9" s="7">
        <v>0.000115740740740741</v>
      </c>
    </row>
    <row r="10" spans="1:25" ht="20.25">
      <c r="A10" s="80">
        <v>6</v>
      </c>
      <c r="B10" s="81">
        <v>5</v>
      </c>
      <c r="C10" s="41" t="s">
        <v>172</v>
      </c>
      <c r="D10" s="44">
        <v>1998</v>
      </c>
      <c r="E10" s="44" t="s">
        <v>55</v>
      </c>
      <c r="F10" s="8"/>
      <c r="G10" s="18"/>
      <c r="H10" s="44" t="s">
        <v>174</v>
      </c>
      <c r="I10" s="44" t="s">
        <v>197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19">
        <v>0.0019444444444444442</v>
      </c>
      <c r="Q10" s="19">
        <v>0</v>
      </c>
      <c r="R10" s="19">
        <f t="shared" si="1"/>
        <v>0.0019444444444444442</v>
      </c>
      <c r="S10" s="8">
        <f t="shared" si="0"/>
        <v>1</v>
      </c>
      <c r="T10" s="19">
        <f t="shared" si="2"/>
        <v>0.000115740740740741</v>
      </c>
      <c r="U10" s="19">
        <f t="shared" si="3"/>
        <v>0.0020601851851851853</v>
      </c>
      <c r="V10" s="8">
        <v>4</v>
      </c>
      <c r="W10" s="39"/>
      <c r="Y10" s="7">
        <v>0.000115740740740741</v>
      </c>
    </row>
    <row r="11" spans="1:25" ht="20.25">
      <c r="A11" s="80">
        <v>4</v>
      </c>
      <c r="B11" s="8">
        <v>6</v>
      </c>
      <c r="C11" s="41" t="s">
        <v>36</v>
      </c>
      <c r="D11" s="44">
        <v>1997</v>
      </c>
      <c r="E11" s="44" t="s">
        <v>56</v>
      </c>
      <c r="F11" s="18"/>
      <c r="G11" s="18">
        <v>0.1</v>
      </c>
      <c r="H11" s="44" t="s">
        <v>61</v>
      </c>
      <c r="I11" s="44" t="s">
        <v>62</v>
      </c>
      <c r="J11" s="8">
        <v>0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19">
        <v>0.0018287037037037037</v>
      </c>
      <c r="Q11" s="19">
        <v>0</v>
      </c>
      <c r="R11" s="19">
        <f t="shared" si="1"/>
        <v>0.0018287037037037037</v>
      </c>
      <c r="S11" s="8">
        <f t="shared" si="0"/>
        <v>2</v>
      </c>
      <c r="T11" s="19">
        <f t="shared" si="2"/>
        <v>0.000231481481481482</v>
      </c>
      <c r="U11" s="19">
        <f t="shared" si="3"/>
        <v>0.0020601851851851857</v>
      </c>
      <c r="V11" s="79">
        <v>5</v>
      </c>
      <c r="W11" s="8"/>
      <c r="Y11" s="7">
        <v>0.000115740740740741</v>
      </c>
    </row>
    <row r="12" spans="1:25" ht="20.25">
      <c r="A12" s="80">
        <v>9</v>
      </c>
      <c r="B12" s="81">
        <v>7</v>
      </c>
      <c r="C12" s="41" t="s">
        <v>51</v>
      </c>
      <c r="D12" s="44">
        <v>1996</v>
      </c>
      <c r="E12" s="44" t="s">
        <v>55</v>
      </c>
      <c r="F12" s="18"/>
      <c r="G12" s="18"/>
      <c r="H12" s="44" t="s">
        <v>69</v>
      </c>
      <c r="I12" s="44" t="s">
        <v>70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21">
        <v>0.002546296296296296</v>
      </c>
      <c r="Q12" s="19">
        <v>0</v>
      </c>
      <c r="R12" s="19">
        <f t="shared" si="1"/>
        <v>0.002546296296296296</v>
      </c>
      <c r="S12" s="8">
        <f t="shared" si="0"/>
        <v>0</v>
      </c>
      <c r="T12" s="19">
        <f t="shared" si="2"/>
        <v>0</v>
      </c>
      <c r="U12" s="19">
        <f t="shared" si="3"/>
        <v>0.002546296296296296</v>
      </c>
      <c r="V12" s="8" t="s">
        <v>77</v>
      </c>
      <c r="W12" s="39"/>
      <c r="Y12" s="7">
        <v>0.00011574074074074073</v>
      </c>
    </row>
    <row r="13" spans="1:25" ht="20.25">
      <c r="A13" s="80">
        <v>10</v>
      </c>
      <c r="B13" s="8">
        <v>8</v>
      </c>
      <c r="C13" s="41" t="s">
        <v>38</v>
      </c>
      <c r="D13" s="44">
        <v>1997</v>
      </c>
      <c r="E13" s="44" t="s">
        <v>55</v>
      </c>
      <c r="F13" s="8"/>
      <c r="G13" s="8"/>
      <c r="H13" s="44" t="s">
        <v>65</v>
      </c>
      <c r="I13" s="44" t="s">
        <v>66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9">
        <v>0.0025578703703703705</v>
      </c>
      <c r="Q13" s="19">
        <v>0</v>
      </c>
      <c r="R13" s="19">
        <f t="shared" si="1"/>
        <v>0.0025578703703703705</v>
      </c>
      <c r="S13" s="8">
        <f t="shared" si="0"/>
        <v>0</v>
      </c>
      <c r="T13" s="19">
        <f t="shared" si="2"/>
        <v>0</v>
      </c>
      <c r="U13" s="19">
        <f t="shared" si="3"/>
        <v>0.0025578703703703705</v>
      </c>
      <c r="V13" s="8">
        <v>6</v>
      </c>
      <c r="W13" s="8"/>
      <c r="Y13" s="7">
        <v>0.000115740740740741</v>
      </c>
    </row>
    <row r="14" spans="1:25" ht="20.25">
      <c r="A14" s="80">
        <v>15</v>
      </c>
      <c r="B14" s="81">
        <v>9</v>
      </c>
      <c r="C14" s="41" t="s">
        <v>43</v>
      </c>
      <c r="D14" s="44">
        <v>1997</v>
      </c>
      <c r="E14" s="44" t="s">
        <v>55</v>
      </c>
      <c r="F14" s="8"/>
      <c r="G14" s="8"/>
      <c r="H14" s="44" t="s">
        <v>65</v>
      </c>
      <c r="I14" s="44" t="s">
        <v>66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21">
        <v>0.0025694444444444445</v>
      </c>
      <c r="Q14" s="19">
        <v>0</v>
      </c>
      <c r="R14" s="19">
        <f t="shared" si="1"/>
        <v>0.0025694444444444445</v>
      </c>
      <c r="S14" s="8">
        <f t="shared" si="0"/>
        <v>0</v>
      </c>
      <c r="T14" s="19">
        <f t="shared" si="2"/>
        <v>0</v>
      </c>
      <c r="U14" s="19">
        <f t="shared" si="3"/>
        <v>0.0025694444444444445</v>
      </c>
      <c r="V14" s="8">
        <v>7</v>
      </c>
      <c r="W14" s="39"/>
      <c r="Y14" s="7">
        <v>0.000115740740740741</v>
      </c>
    </row>
    <row r="15" spans="1:25" ht="20.25">
      <c r="A15" s="80">
        <v>21</v>
      </c>
      <c r="B15" s="8">
        <v>10</v>
      </c>
      <c r="C15" s="41" t="s">
        <v>52</v>
      </c>
      <c r="D15" s="44">
        <v>1994</v>
      </c>
      <c r="E15" s="44" t="s">
        <v>55</v>
      </c>
      <c r="F15" s="18"/>
      <c r="G15" s="18"/>
      <c r="H15" s="44" t="s">
        <v>74</v>
      </c>
      <c r="I15" s="44" t="s">
        <v>72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3</v>
      </c>
      <c r="P15" s="45">
        <v>0.002337962962962963</v>
      </c>
      <c r="Q15" s="19">
        <v>0</v>
      </c>
      <c r="R15" s="19">
        <f t="shared" si="1"/>
        <v>0.002337962962962963</v>
      </c>
      <c r="S15" s="8">
        <f t="shared" si="0"/>
        <v>8</v>
      </c>
      <c r="T15" s="19">
        <f t="shared" si="2"/>
        <v>0.000925925925925928</v>
      </c>
      <c r="U15" s="19">
        <f t="shared" si="3"/>
        <v>0.0032638888888888913</v>
      </c>
      <c r="V15" s="8" t="s">
        <v>77</v>
      </c>
      <c r="W15" s="8"/>
      <c r="Y15" s="7">
        <v>0.000115740740740741</v>
      </c>
    </row>
    <row r="16" spans="1:25" ht="20.25">
      <c r="A16" s="80">
        <v>22</v>
      </c>
      <c r="B16" s="81">
        <v>11</v>
      </c>
      <c r="C16" s="41" t="s">
        <v>39</v>
      </c>
      <c r="D16" s="44">
        <v>1996</v>
      </c>
      <c r="E16" s="44" t="s">
        <v>55</v>
      </c>
      <c r="F16" s="18"/>
      <c r="G16" s="18"/>
      <c r="H16" s="44" t="s">
        <v>69</v>
      </c>
      <c r="I16" s="44" t="s">
        <v>70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21" t="s">
        <v>170</v>
      </c>
      <c r="Q16" s="19">
        <v>0</v>
      </c>
      <c r="R16" s="19" t="e">
        <f t="shared" si="1"/>
        <v>#VALUE!</v>
      </c>
      <c r="S16" s="8">
        <f t="shared" si="0"/>
        <v>0</v>
      </c>
      <c r="T16" s="19">
        <f t="shared" si="2"/>
        <v>0</v>
      </c>
      <c r="U16" s="19" t="e">
        <f t="shared" si="3"/>
        <v>#VALUE!</v>
      </c>
      <c r="V16" s="8" t="s">
        <v>77</v>
      </c>
      <c r="W16" s="18"/>
      <c r="Y16" s="7">
        <v>0.000115740740740741</v>
      </c>
    </row>
    <row r="17" spans="1:25" ht="20.25">
      <c r="A17" s="80">
        <v>24</v>
      </c>
      <c r="B17" s="8">
        <v>12</v>
      </c>
      <c r="C17" s="41" t="s">
        <v>35</v>
      </c>
      <c r="D17" s="44">
        <v>1998</v>
      </c>
      <c r="E17" s="44" t="s">
        <v>55</v>
      </c>
      <c r="F17" s="18"/>
      <c r="G17" s="8"/>
      <c r="H17" s="44" t="s">
        <v>59</v>
      </c>
      <c r="I17" s="44" t="s">
        <v>60</v>
      </c>
      <c r="J17" s="8">
        <v>0</v>
      </c>
      <c r="K17" s="8">
        <v>0</v>
      </c>
      <c r="L17" s="8">
        <v>0</v>
      </c>
      <c r="M17" s="8">
        <v>3</v>
      </c>
      <c r="N17" s="8">
        <v>0</v>
      </c>
      <c r="O17" s="8">
        <v>6</v>
      </c>
      <c r="P17" s="21" t="s">
        <v>170</v>
      </c>
      <c r="Q17" s="19">
        <v>0</v>
      </c>
      <c r="R17" s="19" t="e">
        <f t="shared" si="1"/>
        <v>#VALUE!</v>
      </c>
      <c r="S17" s="8">
        <f t="shared" si="0"/>
        <v>9</v>
      </c>
      <c r="T17" s="19">
        <f t="shared" si="2"/>
        <v>0.001041666666666669</v>
      </c>
      <c r="U17" s="19" t="e">
        <f t="shared" si="3"/>
        <v>#VALUE!</v>
      </c>
      <c r="V17" s="8"/>
      <c r="W17" s="8"/>
      <c r="Y17" s="7">
        <v>0.000115740740740741</v>
      </c>
    </row>
    <row r="18" spans="1:25" ht="20.25">
      <c r="A18" s="80">
        <v>7</v>
      </c>
      <c r="B18" s="81">
        <v>13</v>
      </c>
      <c r="C18" s="41" t="s">
        <v>46</v>
      </c>
      <c r="D18" s="44">
        <v>1997</v>
      </c>
      <c r="E18" s="44" t="s">
        <v>55</v>
      </c>
      <c r="F18" s="18"/>
      <c r="G18" s="18"/>
      <c r="H18" s="44" t="s">
        <v>71</v>
      </c>
      <c r="I18" s="44" t="s">
        <v>72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21" t="s">
        <v>170</v>
      </c>
      <c r="Q18" s="19">
        <v>0</v>
      </c>
      <c r="R18" s="19" t="e">
        <f t="shared" si="1"/>
        <v>#VALUE!</v>
      </c>
      <c r="S18" s="8">
        <f t="shared" si="0"/>
        <v>5</v>
      </c>
      <c r="T18" s="19">
        <f t="shared" si="2"/>
        <v>0.0005787037037037037</v>
      </c>
      <c r="U18" s="19" t="e">
        <f t="shared" si="3"/>
        <v>#VALUE!</v>
      </c>
      <c r="V18" s="8"/>
      <c r="W18" s="8"/>
      <c r="Y18" s="7">
        <v>0.00011574074074074073</v>
      </c>
    </row>
    <row r="19" spans="1:25" ht="20.25">
      <c r="A19" s="80"/>
      <c r="B19" s="8">
        <v>14</v>
      </c>
      <c r="C19" s="41" t="s">
        <v>42</v>
      </c>
      <c r="D19" s="44">
        <v>1997</v>
      </c>
      <c r="E19" s="44" t="s">
        <v>55</v>
      </c>
      <c r="F19" s="18"/>
      <c r="G19" s="18"/>
      <c r="H19" s="44" t="s">
        <v>65</v>
      </c>
      <c r="I19" s="44" t="s">
        <v>66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21" t="s">
        <v>170</v>
      </c>
      <c r="Q19" s="19">
        <v>0</v>
      </c>
      <c r="R19" s="19" t="e">
        <f>P19-Q19</f>
        <v>#VALUE!</v>
      </c>
      <c r="S19" s="8">
        <f>SUM(J19:O19)</f>
        <v>0</v>
      </c>
      <c r="T19" s="19">
        <f>S19*Y25</f>
        <v>0</v>
      </c>
      <c r="U19" s="19" t="e">
        <f>R19+T19</f>
        <v>#VALUE!</v>
      </c>
      <c r="V19" s="8"/>
      <c r="W19" s="8"/>
      <c r="Y19" s="7"/>
    </row>
    <row r="20" spans="1:25" ht="20.25">
      <c r="A20" s="80">
        <v>16</v>
      </c>
      <c r="B20" s="81">
        <v>15</v>
      </c>
      <c r="C20" s="41" t="s">
        <v>44</v>
      </c>
      <c r="D20" s="44">
        <v>1996</v>
      </c>
      <c r="E20" s="44" t="s">
        <v>55</v>
      </c>
      <c r="F20" s="18"/>
      <c r="G20" s="8"/>
      <c r="H20" s="44" t="s">
        <v>69</v>
      </c>
      <c r="I20" s="44" t="s">
        <v>70</v>
      </c>
      <c r="J20" s="18">
        <v>0</v>
      </c>
      <c r="K20" s="18">
        <v>0</v>
      </c>
      <c r="L20" s="18">
        <v>0</v>
      </c>
      <c r="M20" s="18">
        <v>3</v>
      </c>
      <c r="N20" s="18">
        <v>0</v>
      </c>
      <c r="O20" s="112" t="s">
        <v>171</v>
      </c>
      <c r="P20" s="144" t="s">
        <v>170</v>
      </c>
      <c r="Q20" s="19">
        <v>0</v>
      </c>
      <c r="R20" s="19" t="e">
        <f t="shared" si="1"/>
        <v>#VALUE!</v>
      </c>
      <c r="S20" s="8">
        <f t="shared" si="0"/>
        <v>3</v>
      </c>
      <c r="T20" s="19">
        <f t="shared" si="2"/>
        <v>0.0003472222222222222</v>
      </c>
      <c r="U20" s="19" t="e">
        <f t="shared" si="3"/>
        <v>#VALUE!</v>
      </c>
      <c r="V20" s="8" t="s">
        <v>77</v>
      </c>
      <c r="W20" s="8"/>
      <c r="Y20" s="7">
        <v>0.00011574074074074073</v>
      </c>
    </row>
    <row r="21" spans="1:25" ht="20.25">
      <c r="A21" s="80">
        <v>19</v>
      </c>
      <c r="B21" s="8">
        <v>16</v>
      </c>
      <c r="C21" s="41" t="s">
        <v>37</v>
      </c>
      <c r="D21" s="44">
        <v>1997</v>
      </c>
      <c r="E21" s="44" t="s">
        <v>55</v>
      </c>
      <c r="F21" s="18"/>
      <c r="G21" s="18"/>
      <c r="H21" s="44" t="s">
        <v>63</v>
      </c>
      <c r="I21" s="44" t="s">
        <v>64</v>
      </c>
      <c r="J21" s="18">
        <v>0</v>
      </c>
      <c r="K21" s="18">
        <v>0</v>
      </c>
      <c r="L21" s="18">
        <v>0</v>
      </c>
      <c r="M21" s="18">
        <v>3</v>
      </c>
      <c r="N21" s="18">
        <v>0</v>
      </c>
      <c r="O21" s="112" t="s">
        <v>171</v>
      </c>
      <c r="P21" s="21" t="s">
        <v>170</v>
      </c>
      <c r="Q21" s="19">
        <v>0</v>
      </c>
      <c r="R21" s="19" t="e">
        <f>P21-Q21</f>
        <v>#VALUE!</v>
      </c>
      <c r="S21" s="8">
        <f>SUM(J21:O21)</f>
        <v>3</v>
      </c>
      <c r="T21" s="19">
        <f>S21*Y24</f>
        <v>0.000347222222222223</v>
      </c>
      <c r="U21" s="19" t="e">
        <f>R21+T21</f>
        <v>#VALUE!</v>
      </c>
      <c r="V21" s="8"/>
      <c r="W21" s="8"/>
      <c r="Y21" s="7">
        <v>0.000115740740740741</v>
      </c>
    </row>
    <row r="22" spans="1:25" ht="20.25">
      <c r="A22" s="80">
        <v>20</v>
      </c>
      <c r="B22" s="81">
        <v>17</v>
      </c>
      <c r="C22" s="41" t="s">
        <v>49</v>
      </c>
      <c r="D22" s="44">
        <v>1996</v>
      </c>
      <c r="E22" s="44" t="s">
        <v>55</v>
      </c>
      <c r="F22" s="18"/>
      <c r="G22" s="18"/>
      <c r="H22" s="44" t="s">
        <v>63</v>
      </c>
      <c r="I22" s="44" t="s">
        <v>64</v>
      </c>
      <c r="J22" s="147">
        <v>0</v>
      </c>
      <c r="K22" s="147">
        <v>0</v>
      </c>
      <c r="L22" s="147">
        <v>0</v>
      </c>
      <c r="M22" s="147">
        <v>6</v>
      </c>
      <c r="N22" s="147">
        <v>6</v>
      </c>
      <c r="O22" s="148" t="s">
        <v>171</v>
      </c>
      <c r="P22" s="149" t="s">
        <v>170</v>
      </c>
      <c r="Q22" s="150">
        <v>0</v>
      </c>
      <c r="R22" s="150" t="e">
        <f t="shared" si="1"/>
        <v>#VALUE!</v>
      </c>
      <c r="S22" s="147">
        <f t="shared" si="0"/>
        <v>12</v>
      </c>
      <c r="T22" s="150">
        <f t="shared" si="2"/>
        <v>0.001388888888888892</v>
      </c>
      <c r="U22" s="150" t="e">
        <f t="shared" si="3"/>
        <v>#VALUE!</v>
      </c>
      <c r="V22" s="147" t="s">
        <v>77</v>
      </c>
      <c r="W22" s="147"/>
      <c r="Y22" s="7">
        <v>0.000115740740740741</v>
      </c>
    </row>
    <row r="23" spans="1:25" ht="20.25">
      <c r="A23" s="80">
        <v>27</v>
      </c>
      <c r="B23" s="8">
        <v>18</v>
      </c>
      <c r="C23" s="41" t="s">
        <v>40</v>
      </c>
      <c r="D23" s="44">
        <v>1998</v>
      </c>
      <c r="E23" s="44" t="s">
        <v>55</v>
      </c>
      <c r="F23" s="18"/>
      <c r="G23" s="8"/>
      <c r="H23" s="44" t="s">
        <v>71</v>
      </c>
      <c r="I23" s="146" t="s">
        <v>72</v>
      </c>
      <c r="J23" s="77" t="s">
        <v>171</v>
      </c>
      <c r="K23" s="8">
        <v>0</v>
      </c>
      <c r="L23" s="8">
        <v>0</v>
      </c>
      <c r="M23" s="8">
        <v>3</v>
      </c>
      <c r="N23" s="8">
        <v>0</v>
      </c>
      <c r="O23" s="8">
        <v>6</v>
      </c>
      <c r="P23" s="21" t="s">
        <v>170</v>
      </c>
      <c r="Q23" s="19">
        <v>0</v>
      </c>
      <c r="R23" s="19" t="e">
        <f>P23-Q23</f>
        <v>#VALUE!</v>
      </c>
      <c r="S23" s="8">
        <f>SUM(J23:O23)</f>
        <v>9</v>
      </c>
      <c r="T23" s="85">
        <f>S23*Y23</f>
        <v>0.001041666666666669</v>
      </c>
      <c r="U23" s="19" t="e">
        <f>R23+T23</f>
        <v>#VALUE!</v>
      </c>
      <c r="V23" s="39"/>
      <c r="W23" s="39"/>
      <c r="X23" s="39"/>
      <c r="Y23" s="151">
        <v>0.000115740740740741</v>
      </c>
    </row>
    <row r="24" spans="1:25" ht="20.25">
      <c r="A24" s="80">
        <v>28</v>
      </c>
      <c r="B24" s="81">
        <v>19</v>
      </c>
      <c r="C24" s="41" t="s">
        <v>50</v>
      </c>
      <c r="D24" s="44">
        <v>1997</v>
      </c>
      <c r="E24" s="44" t="s">
        <v>55</v>
      </c>
      <c r="F24" s="18"/>
      <c r="G24" s="18"/>
      <c r="H24" s="44" t="s">
        <v>63</v>
      </c>
      <c r="I24" s="146" t="s">
        <v>64</v>
      </c>
      <c r="J24" s="112" t="s">
        <v>171</v>
      </c>
      <c r="K24" s="18">
        <v>0</v>
      </c>
      <c r="L24" s="18">
        <v>0</v>
      </c>
      <c r="M24" s="18">
        <v>0</v>
      </c>
      <c r="N24" s="18">
        <v>0</v>
      </c>
      <c r="O24" s="112" t="s">
        <v>171</v>
      </c>
      <c r="P24" s="21" t="s">
        <v>170</v>
      </c>
      <c r="Q24" s="19">
        <v>0</v>
      </c>
      <c r="R24" s="19" t="e">
        <f>P24-Q24</f>
        <v>#VALUE!</v>
      </c>
      <c r="S24" s="8">
        <f>SUM(J24:O24)</f>
        <v>0</v>
      </c>
      <c r="T24" s="19">
        <f>S24*Y28</f>
        <v>0</v>
      </c>
      <c r="U24" s="19" t="e">
        <f>R24+T24</f>
        <v>#VALUE!</v>
      </c>
      <c r="V24" s="8"/>
      <c r="W24" s="39"/>
      <c r="X24" s="39"/>
      <c r="Y24" s="151">
        <v>0.000115740740740741</v>
      </c>
    </row>
    <row r="25" spans="1:25" ht="20.25">
      <c r="A25" s="80">
        <v>29</v>
      </c>
      <c r="B25" s="8">
        <v>20</v>
      </c>
      <c r="C25" s="41" t="s">
        <v>173</v>
      </c>
      <c r="D25" s="44">
        <v>1998</v>
      </c>
      <c r="E25" s="44" t="s">
        <v>55</v>
      </c>
      <c r="F25" s="18"/>
      <c r="G25" s="18"/>
      <c r="H25" s="44" t="s">
        <v>174</v>
      </c>
      <c r="I25" s="146" t="s">
        <v>197</v>
      </c>
      <c r="J25" s="112" t="s">
        <v>171</v>
      </c>
      <c r="K25" s="18">
        <v>1</v>
      </c>
      <c r="L25" s="18">
        <v>0</v>
      </c>
      <c r="M25" s="18">
        <v>0</v>
      </c>
      <c r="N25" s="18">
        <v>0</v>
      </c>
      <c r="O25" s="112" t="s">
        <v>171</v>
      </c>
      <c r="P25" s="21" t="s">
        <v>170</v>
      </c>
      <c r="Q25" s="19">
        <v>0</v>
      </c>
      <c r="R25" s="19" t="e">
        <f>P25-Q25</f>
        <v>#VALUE!</v>
      </c>
      <c r="S25" s="8">
        <f>SUM(J25:O25)</f>
        <v>1</v>
      </c>
      <c r="T25" s="85">
        <f>S25*Y25</f>
        <v>0.000115740740740741</v>
      </c>
      <c r="U25" s="19" t="e">
        <f>R25+T25</f>
        <v>#VALUE!</v>
      </c>
      <c r="V25" s="8"/>
      <c r="W25" s="39"/>
      <c r="X25" s="39"/>
      <c r="Y25" s="151">
        <v>0.000115740740740741</v>
      </c>
    </row>
    <row r="26" spans="1:25" ht="20.25">
      <c r="A26" s="80">
        <v>31</v>
      </c>
      <c r="B26" s="81">
        <v>21</v>
      </c>
      <c r="C26" s="41" t="s">
        <v>45</v>
      </c>
      <c r="D26" s="44">
        <v>1996</v>
      </c>
      <c r="E26" s="44" t="s">
        <v>55</v>
      </c>
      <c r="F26" s="18"/>
      <c r="G26" s="8"/>
      <c r="H26" s="44" t="s">
        <v>59</v>
      </c>
      <c r="I26" s="146" t="s">
        <v>60</v>
      </c>
      <c r="J26" s="8">
        <v>0</v>
      </c>
      <c r="K26" s="8">
        <v>0</v>
      </c>
      <c r="L26" s="8">
        <v>0</v>
      </c>
      <c r="M26" s="8">
        <v>9</v>
      </c>
      <c r="N26" s="77" t="s">
        <v>171</v>
      </c>
      <c r="O26" s="77" t="s">
        <v>171</v>
      </c>
      <c r="P26" s="21" t="s">
        <v>170</v>
      </c>
      <c r="Q26" s="19">
        <v>0</v>
      </c>
      <c r="R26" s="19" t="e">
        <f t="shared" si="1"/>
        <v>#VALUE!</v>
      </c>
      <c r="S26" s="8">
        <f t="shared" si="0"/>
        <v>9</v>
      </c>
      <c r="T26" s="19">
        <f t="shared" si="2"/>
        <v>0.001041666666666669</v>
      </c>
      <c r="U26" s="19" t="e">
        <f t="shared" si="3"/>
        <v>#VALUE!</v>
      </c>
      <c r="V26" s="8" t="s">
        <v>77</v>
      </c>
      <c r="W26" s="39"/>
      <c r="X26" s="39"/>
      <c r="Y26" s="151">
        <v>0.000115740740740741</v>
      </c>
    </row>
    <row r="27" spans="1:25" ht="20.25">
      <c r="A27" s="80">
        <v>32</v>
      </c>
      <c r="B27" s="8">
        <v>22</v>
      </c>
      <c r="C27" s="41" t="s">
        <v>53</v>
      </c>
      <c r="D27" s="44">
        <v>1997</v>
      </c>
      <c r="E27" s="44" t="s">
        <v>55</v>
      </c>
      <c r="F27" s="18"/>
      <c r="G27" s="18"/>
      <c r="H27" s="44" t="s">
        <v>63</v>
      </c>
      <c r="I27" s="146" t="s">
        <v>64</v>
      </c>
      <c r="J27" s="112" t="s">
        <v>171</v>
      </c>
      <c r="K27" s="18">
        <v>0</v>
      </c>
      <c r="L27" s="18">
        <v>0</v>
      </c>
      <c r="M27" s="18">
        <v>0</v>
      </c>
      <c r="N27" s="112" t="s">
        <v>171</v>
      </c>
      <c r="O27" s="112" t="s">
        <v>171</v>
      </c>
      <c r="P27" s="21" t="s">
        <v>170</v>
      </c>
      <c r="Q27" s="19">
        <v>0</v>
      </c>
      <c r="R27" s="19" t="e">
        <f t="shared" si="1"/>
        <v>#VALUE!</v>
      </c>
      <c r="S27" s="8">
        <f t="shared" si="0"/>
        <v>0</v>
      </c>
      <c r="T27" s="19">
        <f t="shared" si="2"/>
        <v>0</v>
      </c>
      <c r="U27" s="19" t="e">
        <f t="shared" si="3"/>
        <v>#VALUE!</v>
      </c>
      <c r="V27" s="8"/>
      <c r="W27" s="39"/>
      <c r="X27" s="39"/>
      <c r="Y27" s="151">
        <v>0.000115740740740741</v>
      </c>
    </row>
    <row r="28" spans="1:25" ht="20.25">
      <c r="A28" s="80"/>
      <c r="B28" s="8">
        <v>23</v>
      </c>
      <c r="C28" s="41" t="s">
        <v>47</v>
      </c>
      <c r="D28" s="44">
        <v>1996</v>
      </c>
      <c r="E28" s="44" t="s">
        <v>55</v>
      </c>
      <c r="F28" s="8"/>
      <c r="G28" s="8"/>
      <c r="H28" s="44" t="s">
        <v>69</v>
      </c>
      <c r="I28" s="146" t="s">
        <v>70</v>
      </c>
      <c r="J28" s="112" t="s">
        <v>171</v>
      </c>
      <c r="K28" s="18">
        <v>0</v>
      </c>
      <c r="L28" s="18">
        <v>0</v>
      </c>
      <c r="M28" s="18">
        <v>12</v>
      </c>
      <c r="N28" s="112" t="s">
        <v>171</v>
      </c>
      <c r="O28" s="112" t="s">
        <v>171</v>
      </c>
      <c r="P28" s="21" t="s">
        <v>170</v>
      </c>
      <c r="Q28" s="19">
        <v>0</v>
      </c>
      <c r="R28" s="19" t="e">
        <f>P28-Q28</f>
        <v>#VALUE!</v>
      </c>
      <c r="S28" s="8">
        <f>SUM(J28:O28)</f>
        <v>12</v>
      </c>
      <c r="T28" s="19">
        <f>S28*Y23</f>
        <v>0.001388888888888892</v>
      </c>
      <c r="U28" s="19" t="e">
        <f>R28+T28</f>
        <v>#VALUE!</v>
      </c>
      <c r="V28" s="8" t="s">
        <v>77</v>
      </c>
      <c r="W28" s="39"/>
      <c r="X28" s="39"/>
      <c r="Y28" s="151"/>
    </row>
    <row r="29" spans="10:25" ht="20.25" hidden="1"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0:25" ht="20.25" hidden="1"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2:25" ht="20.25" hidden="1">
      <c r="B31" s="156" t="s">
        <v>24</v>
      </c>
      <c r="C31" s="156"/>
      <c r="D31" s="156"/>
      <c r="E31" s="156"/>
      <c r="F31" s="156"/>
      <c r="G31" s="156"/>
      <c r="H31" s="156"/>
      <c r="I31" s="156"/>
      <c r="J31" s="155" t="s">
        <v>20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</row>
    <row r="32" spans="10:25" ht="20.25" hidden="1">
      <c r="J32" s="155" t="s">
        <v>21</v>
      </c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</row>
    <row r="33" spans="10:25" ht="20.25" hidden="1">
      <c r="J33" s="155" t="s">
        <v>22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10:25" ht="20.25" hidden="1">
      <c r="J34" s="155" t="s">
        <v>23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</row>
    <row r="35" spans="10:25" ht="20.25" hidden="1"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0:25" ht="20.25" hidden="1"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2:25" ht="20.25">
      <c r="B37" s="47">
        <v>24</v>
      </c>
      <c r="C37" s="41" t="s">
        <v>48</v>
      </c>
      <c r="D37" s="44">
        <v>1997</v>
      </c>
      <c r="E37" s="44" t="s">
        <v>55</v>
      </c>
      <c r="F37" s="8"/>
      <c r="G37" s="18"/>
      <c r="H37" s="44" t="s">
        <v>71</v>
      </c>
      <c r="I37" s="146" t="s">
        <v>72</v>
      </c>
      <c r="J37" s="77" t="s">
        <v>171</v>
      </c>
      <c r="K37" s="77" t="s">
        <v>171</v>
      </c>
      <c r="L37" s="77" t="s">
        <v>171</v>
      </c>
      <c r="M37" s="77" t="s">
        <v>171</v>
      </c>
      <c r="N37" s="77" t="s">
        <v>171</v>
      </c>
      <c r="O37" s="77" t="s">
        <v>171</v>
      </c>
      <c r="P37" s="144" t="s">
        <v>170</v>
      </c>
      <c r="Q37" s="19">
        <v>0</v>
      </c>
      <c r="R37" s="19" t="e">
        <f>P37-Q37</f>
        <v>#VALUE!</v>
      </c>
      <c r="S37" s="8">
        <f>SUM(J37:O37)</f>
        <v>0</v>
      </c>
      <c r="T37" s="19">
        <f>S37*Y37</f>
        <v>0</v>
      </c>
      <c r="U37" s="19" t="e">
        <f>R37+T37</f>
        <v>#VALUE!</v>
      </c>
      <c r="V37" s="39"/>
      <c r="W37" s="79"/>
      <c r="X37" s="39"/>
      <c r="Y37" s="39"/>
    </row>
    <row r="39" spans="2:23" ht="20.25">
      <c r="B39" s="156" t="s">
        <v>195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22"/>
    </row>
  </sheetData>
  <mergeCells count="26">
    <mergeCell ref="J32:Y32"/>
    <mergeCell ref="J33:Y33"/>
    <mergeCell ref="J34:Y34"/>
    <mergeCell ref="W4:W5"/>
    <mergeCell ref="P4:P5"/>
    <mergeCell ref="Q4:Q5"/>
    <mergeCell ref="R4:R5"/>
    <mergeCell ref="S4:T4"/>
    <mergeCell ref="J4:O4"/>
    <mergeCell ref="U4:U5"/>
    <mergeCell ref="I4:I5"/>
    <mergeCell ref="B4:B5"/>
    <mergeCell ref="C4:C5"/>
    <mergeCell ref="D4:D5"/>
    <mergeCell ref="E4:E5"/>
    <mergeCell ref="V4:V5"/>
    <mergeCell ref="J31:Y31"/>
    <mergeCell ref="B1:W1"/>
    <mergeCell ref="B2:W2"/>
    <mergeCell ref="B3:E3"/>
    <mergeCell ref="T3:W3"/>
    <mergeCell ref="F4:F5"/>
    <mergeCell ref="G4:G5"/>
    <mergeCell ref="H4:H5"/>
    <mergeCell ref="B31:I31"/>
    <mergeCell ref="B39:V39"/>
  </mergeCells>
  <printOptions/>
  <pageMargins left="1.25" right="0.74" top="0.77" bottom="0.48" header="0.5" footer="0.5"/>
  <pageSetup horizontalDpi="600" verticalDpi="600" orientation="landscape" paperSize="9" scale="44" r:id="rId1"/>
  <colBreaks count="3" manualBreakCount="3">
    <brk id="22" max="40" man="1"/>
    <brk id="23" max="48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36"/>
  <sheetViews>
    <sheetView zoomScale="55" zoomScaleNormal="55" workbookViewId="0" topLeftCell="C4">
      <selection activeCell="F9" sqref="F9"/>
    </sheetView>
  </sheetViews>
  <sheetFormatPr defaultColWidth="9.00390625" defaultRowHeight="12.75"/>
  <cols>
    <col min="1" max="1" width="7.25390625" style="15" customWidth="1"/>
    <col min="2" max="2" width="36.375" style="53" customWidth="1"/>
    <col min="3" max="3" width="15.375" style="15" customWidth="1"/>
    <col min="4" max="4" width="7.00390625" style="15" customWidth="1"/>
    <col min="5" max="5" width="10.25390625" style="15" customWidth="1"/>
    <col min="6" max="6" width="30.00390625" style="15" customWidth="1"/>
    <col min="7" max="7" width="25.25390625" style="15" customWidth="1"/>
    <col min="8" max="8" width="7.125" style="15" customWidth="1"/>
    <col min="9" max="9" width="7.625" style="15" customWidth="1"/>
    <col min="10" max="10" width="4.75390625" style="15" customWidth="1"/>
    <col min="11" max="11" width="9.125" style="15" customWidth="1"/>
    <col min="12" max="12" width="5.625" style="15" customWidth="1"/>
    <col min="13" max="14" width="7.00390625" style="15" customWidth="1"/>
    <col min="15" max="15" width="6.125" style="15" customWidth="1"/>
    <col min="16" max="16" width="15.625" style="22" customWidth="1"/>
    <col min="17" max="17" width="14.375" style="15" customWidth="1"/>
    <col min="18" max="18" width="24.00390625" style="15" customWidth="1"/>
    <col min="19" max="19" width="7.625" style="15" customWidth="1"/>
    <col min="20" max="20" width="18.375" style="15" customWidth="1"/>
    <col min="21" max="21" width="18.25390625" style="15" customWidth="1"/>
    <col min="22" max="22" width="6.75390625" style="15" customWidth="1"/>
    <col min="23" max="23" width="13.75390625" style="15" customWidth="1"/>
    <col min="24" max="24" width="9.125" style="15" customWidth="1"/>
    <col min="25" max="25" width="14.00390625" style="15" hidden="1" customWidth="1"/>
    <col min="26" max="16384" width="9.125" style="15" customWidth="1"/>
  </cols>
  <sheetData>
    <row r="1" spans="1:55" s="12" customFormat="1" ht="90.7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05"/>
      <c r="Y1" s="105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99" customHeight="1" thickBot="1" thickTop="1">
      <c r="A2" s="169" t="s">
        <v>196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98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21" thickBot="1">
      <c r="A3" s="195" t="s">
        <v>26</v>
      </c>
      <c r="B3" s="195"/>
      <c r="C3" s="195"/>
      <c r="D3" s="195"/>
      <c r="E3" s="14"/>
      <c r="T3" s="195" t="s">
        <v>27</v>
      </c>
      <c r="U3" s="195"/>
      <c r="V3" s="195"/>
      <c r="W3" s="19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21" customHeight="1" thickBot="1">
      <c r="A4" s="188" t="s">
        <v>0</v>
      </c>
      <c r="B4" s="196" t="s">
        <v>1</v>
      </c>
      <c r="C4" s="186" t="s">
        <v>2</v>
      </c>
      <c r="D4" s="186" t="s">
        <v>3</v>
      </c>
      <c r="E4" s="188" t="s">
        <v>5</v>
      </c>
      <c r="F4" s="188" t="s">
        <v>6</v>
      </c>
      <c r="G4" s="188" t="s">
        <v>19</v>
      </c>
      <c r="H4" s="190" t="s">
        <v>7</v>
      </c>
      <c r="I4" s="192"/>
      <c r="J4" s="192"/>
      <c r="K4" s="192"/>
      <c r="L4" s="192"/>
      <c r="M4" s="192"/>
      <c r="N4" s="192"/>
      <c r="O4" s="191"/>
      <c r="P4" s="188" t="s">
        <v>8</v>
      </c>
      <c r="Q4" s="188" t="s">
        <v>9</v>
      </c>
      <c r="R4" s="188" t="s">
        <v>17</v>
      </c>
      <c r="S4" s="190" t="s">
        <v>10</v>
      </c>
      <c r="T4" s="191"/>
      <c r="U4" s="188" t="s">
        <v>11</v>
      </c>
      <c r="V4" s="186" t="s">
        <v>12</v>
      </c>
      <c r="W4" s="186" t="s">
        <v>18</v>
      </c>
      <c r="X4" s="193" t="s">
        <v>224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4" ht="201" customHeight="1" thickBot="1">
      <c r="A5" s="189"/>
      <c r="B5" s="197"/>
      <c r="C5" s="187"/>
      <c r="D5" s="187"/>
      <c r="E5" s="189"/>
      <c r="F5" s="189"/>
      <c r="G5" s="189"/>
      <c r="H5" s="89" t="s">
        <v>190</v>
      </c>
      <c r="I5" s="89" t="s">
        <v>191</v>
      </c>
      <c r="J5" s="89" t="s">
        <v>14</v>
      </c>
      <c r="K5" s="89" t="s">
        <v>189</v>
      </c>
      <c r="L5" s="89" t="s">
        <v>188</v>
      </c>
      <c r="M5" s="142" t="s">
        <v>185</v>
      </c>
      <c r="N5" s="142" t="s">
        <v>186</v>
      </c>
      <c r="O5" s="142" t="s">
        <v>187</v>
      </c>
      <c r="P5" s="189"/>
      <c r="Q5" s="189"/>
      <c r="R5" s="189"/>
      <c r="S5" s="95" t="s">
        <v>15</v>
      </c>
      <c r="T5" s="95" t="s">
        <v>16</v>
      </c>
      <c r="U5" s="189"/>
      <c r="V5" s="187"/>
      <c r="W5" s="187"/>
      <c r="X5" s="194"/>
    </row>
    <row r="6" spans="1:25" ht="20.25">
      <c r="A6" s="81">
        <v>1</v>
      </c>
      <c r="B6" s="140" t="s">
        <v>163</v>
      </c>
      <c r="C6" s="94">
        <v>1996</v>
      </c>
      <c r="D6" s="94" t="s">
        <v>56</v>
      </c>
      <c r="E6" s="75">
        <v>0.1</v>
      </c>
      <c r="F6" s="94" t="s">
        <v>235</v>
      </c>
      <c r="G6" s="94" t="s">
        <v>58</v>
      </c>
      <c r="H6" s="75">
        <v>0</v>
      </c>
      <c r="I6" s="75">
        <v>0</v>
      </c>
      <c r="J6" s="75">
        <v>0</v>
      </c>
      <c r="K6" s="75">
        <v>0</v>
      </c>
      <c r="L6" s="75">
        <v>1</v>
      </c>
      <c r="M6" s="75">
        <v>0</v>
      </c>
      <c r="N6" s="75">
        <v>0</v>
      </c>
      <c r="O6" s="75">
        <v>0</v>
      </c>
      <c r="P6" s="99">
        <v>0.001875</v>
      </c>
      <c r="Q6" s="85">
        <v>0</v>
      </c>
      <c r="R6" s="85">
        <f aca="true" t="shared" si="0" ref="R6:R15">P6-Q6</f>
        <v>0.001875</v>
      </c>
      <c r="S6" s="81">
        <f aca="true" t="shared" si="1" ref="S6:S15">SUM(H6:O6)</f>
        <v>1</v>
      </c>
      <c r="T6" s="85">
        <f aca="true" t="shared" si="2" ref="T6:T15">S6*Y6</f>
        <v>0.000115740740740741</v>
      </c>
      <c r="U6" s="85">
        <f aca="true" t="shared" si="3" ref="U6:U15">R6+T6</f>
        <v>0.001990740740740741</v>
      </c>
      <c r="V6" s="81">
        <v>1</v>
      </c>
      <c r="W6" s="141">
        <v>3</v>
      </c>
      <c r="X6" s="117"/>
      <c r="Y6" s="7">
        <v>0.000115740740740741</v>
      </c>
    </row>
    <row r="7" spans="1:25" ht="20.25">
      <c r="A7" s="8">
        <v>2</v>
      </c>
      <c r="B7" s="71" t="s">
        <v>116</v>
      </c>
      <c r="C7" s="44">
        <v>1997</v>
      </c>
      <c r="D7" s="44" t="s">
        <v>54</v>
      </c>
      <c r="E7" s="8">
        <v>0.3</v>
      </c>
      <c r="F7" s="44" t="s">
        <v>233</v>
      </c>
      <c r="G7" s="44" t="s">
        <v>58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45">
        <v>0.0020370370370370373</v>
      </c>
      <c r="Q7" s="19">
        <v>0</v>
      </c>
      <c r="R7" s="45">
        <f t="shared" si="0"/>
        <v>0.0020370370370370373</v>
      </c>
      <c r="S7" s="70">
        <f t="shared" si="1"/>
        <v>0</v>
      </c>
      <c r="T7" s="45">
        <f t="shared" si="2"/>
        <v>0</v>
      </c>
      <c r="U7" s="45">
        <f t="shared" si="3"/>
        <v>0.0020370370370370373</v>
      </c>
      <c r="V7" s="8">
        <v>2</v>
      </c>
      <c r="W7" s="138">
        <v>3</v>
      </c>
      <c r="X7" s="39"/>
      <c r="Y7" s="7">
        <v>0.000115740740740741</v>
      </c>
    </row>
    <row r="8" spans="1:25" s="50" customFormat="1" ht="40.5">
      <c r="A8" s="8">
        <v>3</v>
      </c>
      <c r="B8" s="71" t="s">
        <v>179</v>
      </c>
      <c r="C8" s="44">
        <v>1995</v>
      </c>
      <c r="D8" s="44" t="s">
        <v>56</v>
      </c>
      <c r="E8" s="8">
        <v>0.1</v>
      </c>
      <c r="F8" s="69" t="s">
        <v>159</v>
      </c>
      <c r="G8" s="44" t="s">
        <v>181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9">
        <v>0.0021296296296296298</v>
      </c>
      <c r="Q8" s="19">
        <v>0</v>
      </c>
      <c r="R8" s="19">
        <f t="shared" si="0"/>
        <v>0.0021296296296296298</v>
      </c>
      <c r="S8" s="8">
        <f t="shared" si="1"/>
        <v>0</v>
      </c>
      <c r="T8" s="19">
        <f t="shared" si="2"/>
        <v>0</v>
      </c>
      <c r="U8" s="19">
        <f t="shared" si="3"/>
        <v>0.0021296296296296298</v>
      </c>
      <c r="V8" s="8">
        <v>3</v>
      </c>
      <c r="W8" s="138">
        <v>3</v>
      </c>
      <c r="X8" s="49"/>
      <c r="Y8" s="7">
        <v>0.000115740740740741</v>
      </c>
    </row>
    <row r="9" spans="1:25" ht="20.25">
      <c r="A9" s="8">
        <v>4</v>
      </c>
      <c r="B9" s="71" t="s">
        <v>161</v>
      </c>
      <c r="C9" s="44">
        <v>1996</v>
      </c>
      <c r="D9" s="44" t="s">
        <v>54</v>
      </c>
      <c r="E9" s="8">
        <v>0.3</v>
      </c>
      <c r="F9" s="44" t="s">
        <v>233</v>
      </c>
      <c r="G9" s="44" t="s">
        <v>58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>
        <v>0.0022106481481481478</v>
      </c>
      <c r="Q9" s="19">
        <v>0</v>
      </c>
      <c r="R9" s="19">
        <f t="shared" si="0"/>
        <v>0.0022106481481481478</v>
      </c>
      <c r="S9" s="8">
        <f t="shared" si="1"/>
        <v>0</v>
      </c>
      <c r="T9" s="19">
        <f t="shared" si="2"/>
        <v>0</v>
      </c>
      <c r="U9" s="19">
        <f t="shared" si="3"/>
        <v>0.0022106481481481478</v>
      </c>
      <c r="V9" s="8">
        <v>4</v>
      </c>
      <c r="W9" s="138" t="s">
        <v>54</v>
      </c>
      <c r="X9" s="39"/>
      <c r="Y9" s="7">
        <v>0.000115740740740741</v>
      </c>
    </row>
    <row r="10" spans="1:25" ht="40.5">
      <c r="A10" s="8">
        <v>5</v>
      </c>
      <c r="B10" s="71" t="s">
        <v>162</v>
      </c>
      <c r="C10" s="44">
        <v>1995</v>
      </c>
      <c r="D10" s="44" t="s">
        <v>56</v>
      </c>
      <c r="E10" s="8">
        <v>0.1</v>
      </c>
      <c r="F10" s="69" t="s">
        <v>159</v>
      </c>
      <c r="G10" s="44" t="s">
        <v>181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v>0.0022222222222222222</v>
      </c>
      <c r="Q10" s="19">
        <v>0</v>
      </c>
      <c r="R10" s="19">
        <f t="shared" si="0"/>
        <v>0.0022222222222222222</v>
      </c>
      <c r="S10" s="8">
        <f t="shared" si="1"/>
        <v>0</v>
      </c>
      <c r="T10" s="19">
        <f t="shared" si="2"/>
        <v>0</v>
      </c>
      <c r="U10" s="19">
        <f t="shared" si="3"/>
        <v>0.0022222222222222222</v>
      </c>
      <c r="V10" s="8">
        <v>5</v>
      </c>
      <c r="W10" s="138" t="s">
        <v>54</v>
      </c>
      <c r="X10" s="39"/>
      <c r="Y10" s="7">
        <v>0.000115740740740741</v>
      </c>
    </row>
    <row r="11" spans="1:25" s="50" customFormat="1" ht="20.25">
      <c r="A11" s="8">
        <v>6</v>
      </c>
      <c r="B11" s="71" t="s">
        <v>166</v>
      </c>
      <c r="C11" s="44">
        <v>1995</v>
      </c>
      <c r="D11" s="44">
        <v>3</v>
      </c>
      <c r="E11" s="18">
        <v>1</v>
      </c>
      <c r="F11" s="44" t="s">
        <v>75</v>
      </c>
      <c r="G11" s="44" t="s">
        <v>76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51">
        <v>0.0027083333333333334</v>
      </c>
      <c r="Q11" s="19">
        <v>0</v>
      </c>
      <c r="R11" s="45">
        <f t="shared" si="0"/>
        <v>0.0027083333333333334</v>
      </c>
      <c r="S11" s="70">
        <f t="shared" si="1"/>
        <v>0</v>
      </c>
      <c r="T11" s="45">
        <f t="shared" si="2"/>
        <v>0</v>
      </c>
      <c r="U11" s="45">
        <f t="shared" si="3"/>
        <v>0.0027083333333333334</v>
      </c>
      <c r="V11" s="8">
        <v>6</v>
      </c>
      <c r="W11" s="139"/>
      <c r="X11" s="49"/>
      <c r="Y11" s="7">
        <v>0.000115740740740741</v>
      </c>
    </row>
    <row r="12" spans="1:25" s="50" customFormat="1" ht="40.5">
      <c r="A12" s="8">
        <v>7</v>
      </c>
      <c r="B12" s="71" t="s">
        <v>164</v>
      </c>
      <c r="C12" s="44">
        <v>1995</v>
      </c>
      <c r="D12" s="44" t="s">
        <v>56</v>
      </c>
      <c r="E12" s="18">
        <v>0.1</v>
      </c>
      <c r="F12" s="69" t="s">
        <v>159</v>
      </c>
      <c r="G12" s="44" t="s">
        <v>181</v>
      </c>
      <c r="H12" s="18">
        <v>0</v>
      </c>
      <c r="I12" s="18">
        <v>0</v>
      </c>
      <c r="J12" s="18">
        <v>6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21">
        <v>0.002546296296296296</v>
      </c>
      <c r="Q12" s="19">
        <v>0</v>
      </c>
      <c r="R12" s="19">
        <f t="shared" si="0"/>
        <v>0.002546296296296296</v>
      </c>
      <c r="S12" s="8">
        <f t="shared" si="1"/>
        <v>6</v>
      </c>
      <c r="T12" s="19">
        <f t="shared" si="2"/>
        <v>0.0006944444444444444</v>
      </c>
      <c r="U12" s="19">
        <f t="shared" si="3"/>
        <v>0.00324074074074074</v>
      </c>
      <c r="V12" s="8">
        <v>7</v>
      </c>
      <c r="W12" s="139"/>
      <c r="X12" s="49"/>
      <c r="Y12" s="7">
        <v>0.00011574074074074073</v>
      </c>
    </row>
    <row r="13" spans="1:25" s="50" customFormat="1" ht="20.25">
      <c r="A13" s="8">
        <v>8</v>
      </c>
      <c r="B13" s="71" t="s">
        <v>168</v>
      </c>
      <c r="C13" s="44">
        <v>1996</v>
      </c>
      <c r="D13" s="44" t="s">
        <v>55</v>
      </c>
      <c r="E13" s="18"/>
      <c r="F13" s="44" t="s">
        <v>65</v>
      </c>
      <c r="G13" s="44" t="s">
        <v>66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21">
        <v>0.003981481481481482</v>
      </c>
      <c r="Q13" s="19">
        <v>0</v>
      </c>
      <c r="R13" s="19">
        <f t="shared" si="0"/>
        <v>0.003981481481481482</v>
      </c>
      <c r="S13" s="8">
        <f t="shared" si="1"/>
        <v>1</v>
      </c>
      <c r="T13" s="19">
        <f t="shared" si="2"/>
        <v>0.00011574074074074073</v>
      </c>
      <c r="U13" s="19">
        <f t="shared" si="3"/>
        <v>0.004097222222222223</v>
      </c>
      <c r="V13" s="8">
        <v>8</v>
      </c>
      <c r="W13" s="139"/>
      <c r="X13" s="74"/>
      <c r="Y13" s="7">
        <v>0.00011574074074074073</v>
      </c>
    </row>
    <row r="14" spans="1:25" s="50" customFormat="1" ht="20.25">
      <c r="A14" s="8">
        <v>9</v>
      </c>
      <c r="B14" s="71" t="s">
        <v>167</v>
      </c>
      <c r="C14" s="44">
        <v>1995</v>
      </c>
      <c r="D14" s="44" t="s">
        <v>55</v>
      </c>
      <c r="E14" s="18"/>
      <c r="F14" s="44" t="s">
        <v>65</v>
      </c>
      <c r="G14" s="44" t="s">
        <v>66</v>
      </c>
      <c r="H14" s="143" t="s">
        <v>171</v>
      </c>
      <c r="I14" s="143" t="s">
        <v>171</v>
      </c>
      <c r="J14" s="143" t="s">
        <v>171</v>
      </c>
      <c r="K14" s="18">
        <v>0</v>
      </c>
      <c r="L14" s="18">
        <v>0</v>
      </c>
      <c r="M14" s="52">
        <v>0</v>
      </c>
      <c r="N14" s="52">
        <v>0</v>
      </c>
      <c r="O14" s="52">
        <v>0</v>
      </c>
      <c r="P14" s="51">
        <v>0.003923611111111111</v>
      </c>
      <c r="Q14" s="19">
        <v>0</v>
      </c>
      <c r="R14" s="19">
        <f t="shared" si="0"/>
        <v>0.003923611111111111</v>
      </c>
      <c r="S14" s="8">
        <f t="shared" si="1"/>
        <v>0</v>
      </c>
      <c r="T14" s="19">
        <f t="shared" si="2"/>
        <v>0</v>
      </c>
      <c r="U14" s="19">
        <f t="shared" si="3"/>
        <v>0.003923611111111111</v>
      </c>
      <c r="V14" s="8">
        <v>9</v>
      </c>
      <c r="W14" s="139"/>
      <c r="X14" s="74" t="s">
        <v>226</v>
      </c>
      <c r="Y14" s="7">
        <v>0.00011574074074074073</v>
      </c>
    </row>
    <row r="15" spans="1:32" ht="20.25">
      <c r="A15" s="8">
        <v>10</v>
      </c>
      <c r="B15" s="71" t="s">
        <v>165</v>
      </c>
      <c r="C15" s="44">
        <v>1996</v>
      </c>
      <c r="D15" s="44" t="s">
        <v>55</v>
      </c>
      <c r="E15" s="18"/>
      <c r="F15" s="44" t="s">
        <v>63</v>
      </c>
      <c r="G15" s="44" t="s">
        <v>64</v>
      </c>
      <c r="H15" s="112" t="s">
        <v>171</v>
      </c>
      <c r="I15" s="112" t="s">
        <v>171</v>
      </c>
      <c r="J15" s="8">
        <v>0</v>
      </c>
      <c r="K15" s="18">
        <v>0</v>
      </c>
      <c r="L15" s="18">
        <v>0</v>
      </c>
      <c r="M15" s="18">
        <v>0</v>
      </c>
      <c r="N15" s="18">
        <v>0</v>
      </c>
      <c r="O15" s="8">
        <v>0</v>
      </c>
      <c r="P15" s="19" t="s">
        <v>170</v>
      </c>
      <c r="Q15" s="19">
        <v>0</v>
      </c>
      <c r="R15" s="19" t="e">
        <f t="shared" si="0"/>
        <v>#VALUE!</v>
      </c>
      <c r="S15" s="8">
        <f t="shared" si="1"/>
        <v>0</v>
      </c>
      <c r="T15" s="19">
        <f t="shared" si="2"/>
        <v>0</v>
      </c>
      <c r="U15" s="19" t="e">
        <f t="shared" si="3"/>
        <v>#VALUE!</v>
      </c>
      <c r="V15" s="18"/>
      <c r="W15" s="138"/>
      <c r="X15" s="79" t="s">
        <v>223</v>
      </c>
      <c r="Y15" s="7">
        <v>0.00011574074074074073</v>
      </c>
      <c r="AA15" s="15" t="s">
        <v>229</v>
      </c>
      <c r="AC15" s="16"/>
      <c r="AD15" s="16"/>
      <c r="AE15" s="16"/>
      <c r="AF15" s="16"/>
    </row>
    <row r="16" spans="2:32" ht="20.25" hidden="1">
      <c r="B16" s="72"/>
      <c r="H16" s="16"/>
      <c r="I16" s="16"/>
      <c r="J16" s="16"/>
      <c r="K16" s="16"/>
      <c r="L16" s="16"/>
      <c r="M16" s="16"/>
      <c r="N16" s="16"/>
      <c r="O16" s="16"/>
      <c r="P16" s="14"/>
      <c r="Q16" s="16"/>
      <c r="R16" s="16"/>
      <c r="S16" s="16"/>
      <c r="T16" s="16"/>
      <c r="U16" s="16"/>
      <c r="V16" s="16"/>
      <c r="W16" s="16"/>
      <c r="AC16" s="16"/>
      <c r="AD16" s="16"/>
      <c r="AE16" s="16"/>
      <c r="AF16" s="16"/>
    </row>
    <row r="17" spans="2:23" ht="20.25" hidden="1">
      <c r="B17" s="53" t="s">
        <v>24</v>
      </c>
      <c r="F17" s="156" t="s">
        <v>20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6:23" ht="20.25" hidden="1">
      <c r="F18" s="156" t="s">
        <v>21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6:23" ht="20.25" hidden="1">
      <c r="F19" s="156" t="s">
        <v>22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</row>
    <row r="20" spans="6:23" ht="20.25" hidden="1">
      <c r="F20" s="156" t="s">
        <v>23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6:23" ht="20.25" hidden="1"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</row>
    <row r="22" spans="1:25" ht="20.25">
      <c r="A22" s="47"/>
      <c r="B22" s="47"/>
      <c r="C22" s="47"/>
      <c r="D22" s="47"/>
      <c r="E22" s="47"/>
      <c r="F22" s="47"/>
      <c r="G22" s="47"/>
      <c r="H22" s="47"/>
      <c r="I22" s="47"/>
      <c r="V22" s="22"/>
      <c r="Y22" s="7"/>
    </row>
    <row r="23" spans="1:25" ht="20.25">
      <c r="A23" s="156" t="s">
        <v>209</v>
      </c>
      <c r="B23" s="156"/>
      <c r="C23" s="156"/>
      <c r="D23" s="156"/>
      <c r="E23" s="156"/>
      <c r="F23" s="156"/>
      <c r="G23" s="156"/>
      <c r="H23" s="156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Y23" s="7"/>
    </row>
    <row r="24" spans="1:25" ht="2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Y24" s="7"/>
    </row>
    <row r="25" spans="1:25" ht="2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Y25" s="7"/>
    </row>
    <row r="26" spans="2:25" ht="20.25">
      <c r="B26" s="15"/>
      <c r="E26" s="156" t="s">
        <v>198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22"/>
      <c r="Y26" s="7"/>
    </row>
    <row r="27" spans="2:25" ht="20.25">
      <c r="B27" s="15"/>
      <c r="E27" s="156" t="s">
        <v>199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22"/>
      <c r="W27" s="22"/>
      <c r="Y27" s="7"/>
    </row>
    <row r="28" spans="1:21" s="23" customFormat="1" ht="20.25">
      <c r="A28" s="15"/>
      <c r="B28" s="15"/>
      <c r="C28" s="15"/>
      <c r="D28" s="15"/>
      <c r="E28" s="156" t="s">
        <v>200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</row>
    <row r="29" spans="2:16" ht="20.25">
      <c r="B29" s="15"/>
      <c r="P29" s="15"/>
    </row>
    <row r="30" spans="1:22" ht="20.25">
      <c r="A30" s="156" t="s">
        <v>195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22"/>
    </row>
    <row r="31" spans="5:7" ht="20.25">
      <c r="E31" s="9"/>
      <c r="F31" s="16"/>
      <c r="G31" s="16"/>
    </row>
    <row r="32" spans="5:7" ht="20.25">
      <c r="E32" s="10"/>
      <c r="F32" s="16"/>
      <c r="G32" s="16"/>
    </row>
    <row r="33" spans="5:7" ht="20.25">
      <c r="E33" s="10"/>
      <c r="F33" s="16"/>
      <c r="G33" s="16"/>
    </row>
    <row r="34" spans="5:7" ht="20.25">
      <c r="E34" s="9"/>
      <c r="F34" s="16"/>
      <c r="G34" s="16"/>
    </row>
    <row r="35" spans="5:7" ht="20.25">
      <c r="E35" s="10"/>
      <c r="F35" s="16"/>
      <c r="G35" s="16"/>
    </row>
    <row r="36" spans="5:7" ht="20.25">
      <c r="E36" s="16"/>
      <c r="F36" s="16"/>
      <c r="G36" s="16"/>
    </row>
  </sheetData>
  <mergeCells count="29">
    <mergeCell ref="X4:X5"/>
    <mergeCell ref="A1:W1"/>
    <mergeCell ref="A2:W2"/>
    <mergeCell ref="A3:D3"/>
    <mergeCell ref="T3:W3"/>
    <mergeCell ref="E4:E5"/>
    <mergeCell ref="F4:F5"/>
    <mergeCell ref="G4:G5"/>
    <mergeCell ref="A4:A5"/>
    <mergeCell ref="B4:B5"/>
    <mergeCell ref="C4:C5"/>
    <mergeCell ref="D4:D5"/>
    <mergeCell ref="H4:O4"/>
    <mergeCell ref="P4:P5"/>
    <mergeCell ref="E27:U27"/>
    <mergeCell ref="Q4:Q5"/>
    <mergeCell ref="R4:R5"/>
    <mergeCell ref="S4:T4"/>
    <mergeCell ref="U4:U5"/>
    <mergeCell ref="E28:U28"/>
    <mergeCell ref="V4:V5"/>
    <mergeCell ref="W4:W5"/>
    <mergeCell ref="A30:U30"/>
    <mergeCell ref="F17:W17"/>
    <mergeCell ref="F18:W18"/>
    <mergeCell ref="F19:W19"/>
    <mergeCell ref="F20:W20"/>
    <mergeCell ref="A23:H23"/>
    <mergeCell ref="E26:V26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zoomScale="40" zoomScaleNormal="40" zoomScaleSheetLayoutView="75" workbookViewId="0" topLeftCell="A4">
      <selection activeCell="G19" sqref="G19"/>
    </sheetView>
  </sheetViews>
  <sheetFormatPr defaultColWidth="9.00390625" defaultRowHeight="12.75"/>
  <cols>
    <col min="1" max="1" width="7.25390625" style="15" customWidth="1"/>
    <col min="2" max="2" width="31.875" style="53" customWidth="1"/>
    <col min="3" max="3" width="10.375" style="15" customWidth="1"/>
    <col min="4" max="4" width="9.25390625" style="15" customWidth="1"/>
    <col min="5" max="5" width="7.00390625" style="15" hidden="1" customWidth="1"/>
    <col min="6" max="6" width="12.125" style="15" customWidth="1"/>
    <col min="7" max="7" width="34.875" style="15" bestFit="1" customWidth="1"/>
    <col min="8" max="8" width="28.625" style="15" customWidth="1"/>
    <col min="9" max="9" width="8.25390625" style="15" customWidth="1"/>
    <col min="10" max="10" width="8.75390625" style="15" customWidth="1"/>
    <col min="11" max="11" width="7.125" style="15" customWidth="1"/>
    <col min="12" max="12" width="8.375" style="15" customWidth="1"/>
    <col min="13" max="13" width="5.375" style="15" customWidth="1"/>
    <col min="14" max="15" width="7.00390625" style="15" customWidth="1"/>
    <col min="16" max="16" width="6.625" style="15" customWidth="1"/>
    <col min="17" max="17" width="14.00390625" style="15" customWidth="1"/>
    <col min="18" max="18" width="12.25390625" style="15" customWidth="1"/>
    <col min="19" max="19" width="17.75390625" style="15" customWidth="1"/>
    <col min="20" max="20" width="7.625" style="15" customWidth="1"/>
    <col min="21" max="21" width="19.00390625" style="15" customWidth="1"/>
    <col min="22" max="22" width="17.00390625" style="15" customWidth="1"/>
    <col min="23" max="23" width="6.75390625" style="15" customWidth="1"/>
    <col min="24" max="24" width="9.25390625" style="15" customWidth="1"/>
    <col min="25" max="25" width="9.125" style="15" customWidth="1"/>
    <col min="26" max="26" width="15.25390625" style="15" hidden="1" customWidth="1"/>
    <col min="27" max="16384" width="9.125" style="15" customWidth="1"/>
  </cols>
  <sheetData>
    <row r="1" spans="1:56" s="12" customFormat="1" ht="68.2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2" customFormat="1" ht="84" customHeight="1" thickBot="1" thickTop="1">
      <c r="A2" s="169" t="s">
        <v>203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98"/>
      <c r="Z2" s="9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21" thickBot="1">
      <c r="A3" s="171" t="s">
        <v>26</v>
      </c>
      <c r="B3" s="171"/>
      <c r="C3" s="171"/>
      <c r="D3" s="171"/>
      <c r="E3" s="13"/>
      <c r="F3" s="14"/>
      <c r="U3" s="171" t="s">
        <v>27</v>
      </c>
      <c r="V3" s="171"/>
      <c r="W3" s="171"/>
      <c r="X3" s="171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21" thickBot="1">
      <c r="A4" s="159" t="s">
        <v>0</v>
      </c>
      <c r="B4" s="159" t="s">
        <v>1</v>
      </c>
      <c r="C4" s="157" t="s">
        <v>2</v>
      </c>
      <c r="D4" s="181" t="s">
        <v>3</v>
      </c>
      <c r="E4" s="152" t="s">
        <v>4</v>
      </c>
      <c r="F4" s="159" t="s">
        <v>5</v>
      </c>
      <c r="G4" s="159" t="s">
        <v>6</v>
      </c>
      <c r="H4" s="159" t="s">
        <v>19</v>
      </c>
      <c r="I4" s="183" t="s">
        <v>7</v>
      </c>
      <c r="J4" s="164"/>
      <c r="K4" s="164"/>
      <c r="L4" s="164"/>
      <c r="M4" s="164"/>
      <c r="N4" s="164"/>
      <c r="O4" s="164"/>
      <c r="P4" s="184"/>
      <c r="Q4" s="159" t="s">
        <v>8</v>
      </c>
      <c r="R4" s="159" t="s">
        <v>9</v>
      </c>
      <c r="S4" s="159" t="s">
        <v>17</v>
      </c>
      <c r="T4" s="161" t="s">
        <v>10</v>
      </c>
      <c r="U4" s="162"/>
      <c r="V4" s="159" t="s">
        <v>11</v>
      </c>
      <c r="W4" s="157" t="s">
        <v>12</v>
      </c>
      <c r="X4" s="157" t="s">
        <v>18</v>
      </c>
      <c r="Y4" s="198" t="s">
        <v>224</v>
      </c>
      <c r="Z4" s="109"/>
      <c r="AA4" s="111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27" ht="201" customHeight="1" thickBot="1">
      <c r="A5" s="160"/>
      <c r="B5" s="160"/>
      <c r="C5" s="158"/>
      <c r="D5" s="182"/>
      <c r="E5" s="176"/>
      <c r="F5" s="160"/>
      <c r="G5" s="160"/>
      <c r="H5" s="160"/>
      <c r="I5" s="91" t="s">
        <v>190</v>
      </c>
      <c r="J5" s="92" t="s">
        <v>191</v>
      </c>
      <c r="K5" s="92" t="s">
        <v>14</v>
      </c>
      <c r="L5" s="92" t="s">
        <v>189</v>
      </c>
      <c r="M5" s="92" t="s">
        <v>188</v>
      </c>
      <c r="N5" s="102" t="s">
        <v>185</v>
      </c>
      <c r="O5" s="102" t="s">
        <v>186</v>
      </c>
      <c r="P5" s="102" t="s">
        <v>187</v>
      </c>
      <c r="Q5" s="160"/>
      <c r="R5" s="160"/>
      <c r="S5" s="160"/>
      <c r="T5" s="97" t="s">
        <v>15</v>
      </c>
      <c r="U5" s="97" t="s">
        <v>16</v>
      </c>
      <c r="V5" s="160"/>
      <c r="W5" s="158"/>
      <c r="X5" s="158"/>
      <c r="Y5" s="199"/>
      <c r="Z5" s="110"/>
      <c r="AA5" s="111"/>
    </row>
    <row r="6" spans="1:26" ht="20.25">
      <c r="A6" s="81">
        <v>1</v>
      </c>
      <c r="B6" s="108" t="s">
        <v>140</v>
      </c>
      <c r="C6" s="94">
        <v>1996</v>
      </c>
      <c r="D6" s="94" t="s">
        <v>54</v>
      </c>
      <c r="E6" s="75"/>
      <c r="F6" s="75">
        <v>0.3</v>
      </c>
      <c r="G6" s="94" t="s">
        <v>230</v>
      </c>
      <c r="H6" s="94" t="s">
        <v>58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99">
        <v>0.0019097222222222222</v>
      </c>
      <c r="R6" s="85">
        <v>0</v>
      </c>
      <c r="S6" s="85">
        <f aca="true" t="shared" si="0" ref="S6:S21">Q6-R6</f>
        <v>0.0019097222222222222</v>
      </c>
      <c r="T6" s="81">
        <f aca="true" t="shared" si="1" ref="T6:T21">SUM(I6:P6)</f>
        <v>0</v>
      </c>
      <c r="U6" s="85">
        <f aca="true" t="shared" si="2" ref="U6:U21">T6*Z6</f>
        <v>0</v>
      </c>
      <c r="V6" s="85">
        <f aca="true" t="shared" si="3" ref="V6:V21">S6+U6</f>
        <v>0.0019097222222222222</v>
      </c>
      <c r="W6" s="87">
        <v>1</v>
      </c>
      <c r="X6" s="116">
        <v>2</v>
      </c>
      <c r="Y6" s="117"/>
      <c r="Z6" s="7">
        <v>0.00011574074074074073</v>
      </c>
    </row>
    <row r="7" spans="1:26" ht="20.25">
      <c r="A7" s="8">
        <v>2</v>
      </c>
      <c r="B7" s="48" t="s">
        <v>139</v>
      </c>
      <c r="C7" s="44">
        <v>1995</v>
      </c>
      <c r="D7" s="44">
        <v>2</v>
      </c>
      <c r="E7" s="18"/>
      <c r="F7" s="18">
        <v>3</v>
      </c>
      <c r="G7" s="44" t="s">
        <v>75</v>
      </c>
      <c r="H7" s="44" t="s">
        <v>76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21">
        <v>0.002002314814814815</v>
      </c>
      <c r="R7" s="19">
        <v>0</v>
      </c>
      <c r="S7" s="19">
        <f t="shared" si="0"/>
        <v>0.002002314814814815</v>
      </c>
      <c r="T7" s="8">
        <f t="shared" si="1"/>
        <v>0</v>
      </c>
      <c r="U7" s="19">
        <f t="shared" si="2"/>
        <v>0</v>
      </c>
      <c r="V7" s="19">
        <f t="shared" si="3"/>
        <v>0.002002314814814815</v>
      </c>
      <c r="W7" s="20">
        <v>2</v>
      </c>
      <c r="X7" s="8">
        <v>2</v>
      </c>
      <c r="Y7" s="39"/>
      <c r="Z7" s="7">
        <v>0.00011574074074074073</v>
      </c>
    </row>
    <row r="8" spans="1:26" ht="41.25" customHeight="1">
      <c r="A8" s="8">
        <v>3</v>
      </c>
      <c r="B8" s="48" t="s">
        <v>132</v>
      </c>
      <c r="C8" s="44">
        <v>1995</v>
      </c>
      <c r="D8" s="44">
        <v>2</v>
      </c>
      <c r="E8" s="18"/>
      <c r="F8" s="8">
        <v>3</v>
      </c>
      <c r="G8" s="69" t="s">
        <v>144</v>
      </c>
      <c r="H8" s="44" t="s">
        <v>145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19">
        <v>0.001990740740740741</v>
      </c>
      <c r="R8" s="19">
        <v>0</v>
      </c>
      <c r="S8" s="19">
        <f t="shared" si="0"/>
        <v>0.001990740740740741</v>
      </c>
      <c r="T8" s="8">
        <f t="shared" si="1"/>
        <v>1</v>
      </c>
      <c r="U8" s="19">
        <f t="shared" si="2"/>
        <v>0.000115740740740741</v>
      </c>
      <c r="V8" s="19">
        <f t="shared" si="3"/>
        <v>0.0021064814814814817</v>
      </c>
      <c r="W8" s="20">
        <v>3</v>
      </c>
      <c r="X8" s="8">
        <v>3</v>
      </c>
      <c r="Y8" s="39"/>
      <c r="Z8" s="7">
        <v>0.000115740740740741</v>
      </c>
    </row>
    <row r="9" spans="1:26" ht="40.5">
      <c r="A9" s="8">
        <v>4</v>
      </c>
      <c r="B9" s="48" t="s">
        <v>131</v>
      </c>
      <c r="C9" s="44">
        <v>1995</v>
      </c>
      <c r="D9" s="44">
        <v>2</v>
      </c>
      <c r="E9" s="18"/>
      <c r="F9" s="8">
        <v>3</v>
      </c>
      <c r="G9" s="69" t="s">
        <v>159</v>
      </c>
      <c r="H9" s="44" t="s">
        <v>181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9">
        <v>0.0021296296296296298</v>
      </c>
      <c r="R9" s="19">
        <v>0</v>
      </c>
      <c r="S9" s="19">
        <f>Q9-R9</f>
        <v>0.0021296296296296298</v>
      </c>
      <c r="T9" s="8">
        <f>SUM(I9:P9)</f>
        <v>0</v>
      </c>
      <c r="U9" s="19">
        <f>T9*Z9</f>
        <v>0</v>
      </c>
      <c r="V9" s="19">
        <f>S9+U9</f>
        <v>0.0021296296296296298</v>
      </c>
      <c r="W9" s="8">
        <v>4</v>
      </c>
      <c r="X9" s="8">
        <v>3</v>
      </c>
      <c r="Y9" s="39"/>
      <c r="Z9" s="7">
        <v>0.000115740740740741</v>
      </c>
    </row>
    <row r="10" spans="1:26" ht="40.5">
      <c r="A10" s="8">
        <v>5</v>
      </c>
      <c r="B10" s="48" t="s">
        <v>134</v>
      </c>
      <c r="C10" s="44">
        <v>1995</v>
      </c>
      <c r="D10" s="44">
        <v>2</v>
      </c>
      <c r="E10" s="18"/>
      <c r="F10" s="18">
        <v>3</v>
      </c>
      <c r="G10" s="69" t="s">
        <v>144</v>
      </c>
      <c r="H10" s="44" t="s">
        <v>145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8">
        <v>1</v>
      </c>
      <c r="Q10" s="21">
        <v>0.0020717592592592593</v>
      </c>
      <c r="R10" s="19">
        <v>0</v>
      </c>
      <c r="S10" s="19">
        <f t="shared" si="0"/>
        <v>0.0020717592592592593</v>
      </c>
      <c r="T10" s="8">
        <f t="shared" si="1"/>
        <v>1</v>
      </c>
      <c r="U10" s="19">
        <f t="shared" si="2"/>
        <v>0.000115740740740741</v>
      </c>
      <c r="V10" s="19">
        <f t="shared" si="3"/>
        <v>0.0021875</v>
      </c>
      <c r="W10" s="8">
        <v>5</v>
      </c>
      <c r="X10" s="8">
        <v>3</v>
      </c>
      <c r="Y10" s="39"/>
      <c r="Z10" s="7">
        <v>0.000115740740740741</v>
      </c>
    </row>
    <row r="11" spans="1:26" ht="20.25">
      <c r="A11" s="8">
        <v>6</v>
      </c>
      <c r="B11" s="48" t="s">
        <v>34</v>
      </c>
      <c r="C11" s="44">
        <v>1997</v>
      </c>
      <c r="D11" s="44" t="s">
        <v>54</v>
      </c>
      <c r="E11" s="8"/>
      <c r="F11" s="8">
        <v>0.3</v>
      </c>
      <c r="G11" s="44" t="s">
        <v>234</v>
      </c>
      <c r="H11" s="44" t="s">
        <v>58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45">
        <v>0.0022106481481481478</v>
      </c>
      <c r="R11" s="19">
        <v>0</v>
      </c>
      <c r="S11" s="45">
        <f t="shared" si="0"/>
        <v>0.0022106481481481478</v>
      </c>
      <c r="T11" s="70">
        <f t="shared" si="1"/>
        <v>0</v>
      </c>
      <c r="U11" s="45">
        <f t="shared" si="2"/>
        <v>0</v>
      </c>
      <c r="V11" s="45">
        <f t="shared" si="3"/>
        <v>0.0022106481481481478</v>
      </c>
      <c r="W11" s="8">
        <v>6</v>
      </c>
      <c r="X11" s="18">
        <v>3</v>
      </c>
      <c r="Y11" s="39"/>
      <c r="Z11" s="7">
        <v>0.000115740740740741</v>
      </c>
    </row>
    <row r="12" spans="1:26" s="3" customFormat="1" ht="20.25">
      <c r="A12" s="8">
        <v>7</v>
      </c>
      <c r="B12" s="48" t="s">
        <v>33</v>
      </c>
      <c r="C12" s="44">
        <v>1997</v>
      </c>
      <c r="D12" s="44" t="s">
        <v>54</v>
      </c>
      <c r="E12" s="18"/>
      <c r="F12" s="8">
        <v>0.3</v>
      </c>
      <c r="G12" s="44" t="s">
        <v>234</v>
      </c>
      <c r="H12" s="44" t="s">
        <v>58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9">
        <v>0.0022453703703703702</v>
      </c>
      <c r="R12" s="19">
        <v>0</v>
      </c>
      <c r="S12" s="19">
        <f t="shared" si="0"/>
        <v>0.0022453703703703702</v>
      </c>
      <c r="T12" s="8">
        <f t="shared" si="1"/>
        <v>0</v>
      </c>
      <c r="U12" s="19">
        <f t="shared" si="2"/>
        <v>0</v>
      </c>
      <c r="V12" s="19">
        <f t="shared" si="3"/>
        <v>0.0022453703703703702</v>
      </c>
      <c r="W12" s="8">
        <v>7</v>
      </c>
      <c r="X12" s="18">
        <v>3</v>
      </c>
      <c r="Y12" s="32"/>
      <c r="Z12" s="2">
        <v>0.000115740740740741</v>
      </c>
    </row>
    <row r="13" spans="1:26" ht="20.25">
      <c r="A13" s="8">
        <v>8</v>
      </c>
      <c r="B13" s="48" t="s">
        <v>135</v>
      </c>
      <c r="C13" s="44">
        <v>1995</v>
      </c>
      <c r="D13" s="44" t="s">
        <v>54</v>
      </c>
      <c r="E13" s="8"/>
      <c r="F13" s="18">
        <v>0.3</v>
      </c>
      <c r="G13" s="44" t="s">
        <v>111</v>
      </c>
      <c r="H13" s="44" t="s">
        <v>112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9">
        <v>0.0024074074074074076</v>
      </c>
      <c r="R13" s="19">
        <v>0</v>
      </c>
      <c r="S13" s="19">
        <f t="shared" si="0"/>
        <v>0.0024074074074074076</v>
      </c>
      <c r="T13" s="8">
        <f t="shared" si="1"/>
        <v>0</v>
      </c>
      <c r="U13" s="19">
        <f t="shared" si="2"/>
        <v>0</v>
      </c>
      <c r="V13" s="19">
        <f t="shared" si="3"/>
        <v>0.0024074074074074076</v>
      </c>
      <c r="W13" s="8">
        <v>8</v>
      </c>
      <c r="X13" s="74">
        <v>3</v>
      </c>
      <c r="Y13" s="39"/>
      <c r="Z13" s="7">
        <v>0.000115740740740741</v>
      </c>
    </row>
    <row r="14" spans="1:26" s="3" customFormat="1" ht="40.5">
      <c r="A14" s="8">
        <v>9</v>
      </c>
      <c r="B14" s="48" t="s">
        <v>133</v>
      </c>
      <c r="C14" s="44">
        <v>1995</v>
      </c>
      <c r="D14" s="44">
        <v>2</v>
      </c>
      <c r="E14" s="18"/>
      <c r="F14" s="18">
        <v>3</v>
      </c>
      <c r="G14" s="69" t="s">
        <v>146</v>
      </c>
      <c r="H14" s="44" t="s">
        <v>145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6</v>
      </c>
      <c r="P14" s="18">
        <v>0</v>
      </c>
      <c r="Q14" s="21">
        <v>0.0018518518518518517</v>
      </c>
      <c r="R14" s="19">
        <v>0</v>
      </c>
      <c r="S14" s="19">
        <f t="shared" si="0"/>
        <v>0.0018518518518518517</v>
      </c>
      <c r="T14" s="8">
        <f t="shared" si="1"/>
        <v>6</v>
      </c>
      <c r="U14" s="19">
        <f t="shared" si="2"/>
        <v>0.000694444444444446</v>
      </c>
      <c r="V14" s="19">
        <f t="shared" si="3"/>
        <v>0.002546296296296298</v>
      </c>
      <c r="W14" s="8">
        <v>9</v>
      </c>
      <c r="X14" s="8">
        <v>3</v>
      </c>
      <c r="Y14" s="32"/>
      <c r="Z14" s="2">
        <v>0.000115740740740741</v>
      </c>
    </row>
    <row r="15" spans="1:26" ht="40.5">
      <c r="A15" s="8">
        <v>10</v>
      </c>
      <c r="B15" s="48" t="s">
        <v>136</v>
      </c>
      <c r="C15" s="44">
        <v>1995</v>
      </c>
      <c r="D15" s="44" t="s">
        <v>54</v>
      </c>
      <c r="E15" s="8"/>
      <c r="F15" s="18">
        <v>0.3</v>
      </c>
      <c r="G15" s="69" t="s">
        <v>144</v>
      </c>
      <c r="H15" s="44" t="s">
        <v>145</v>
      </c>
      <c r="I15" s="8">
        <v>0</v>
      </c>
      <c r="J15" s="8">
        <v>6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9">
        <v>0.0020717592592592593</v>
      </c>
      <c r="R15" s="19">
        <v>0</v>
      </c>
      <c r="S15" s="19">
        <f t="shared" si="0"/>
        <v>0.0020717592592592593</v>
      </c>
      <c r="T15" s="8">
        <f t="shared" si="1"/>
        <v>7</v>
      </c>
      <c r="U15" s="19">
        <f t="shared" si="2"/>
        <v>0.0008101851851851852</v>
      </c>
      <c r="V15" s="19">
        <f t="shared" si="3"/>
        <v>0.0028819444444444444</v>
      </c>
      <c r="W15" s="8">
        <v>10</v>
      </c>
      <c r="X15" s="8" t="s">
        <v>54</v>
      </c>
      <c r="Y15" s="39"/>
      <c r="Z15" s="7">
        <v>0.00011574074074074073</v>
      </c>
    </row>
    <row r="16" spans="1:26" ht="40.5">
      <c r="A16" s="8">
        <v>11</v>
      </c>
      <c r="B16" s="48" t="s">
        <v>138</v>
      </c>
      <c r="C16" s="44">
        <v>1996</v>
      </c>
      <c r="D16" s="44" t="s">
        <v>55</v>
      </c>
      <c r="E16" s="18"/>
      <c r="F16" s="8"/>
      <c r="G16" s="69" t="s">
        <v>159</v>
      </c>
      <c r="H16" s="44" t="s">
        <v>181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6</v>
      </c>
      <c r="O16" s="8">
        <v>6</v>
      </c>
      <c r="P16" s="8">
        <v>0</v>
      </c>
      <c r="Q16" s="19">
        <v>0.0021643518518518518</v>
      </c>
      <c r="R16" s="19">
        <v>0</v>
      </c>
      <c r="S16" s="19">
        <f t="shared" si="0"/>
        <v>0.0021643518518518518</v>
      </c>
      <c r="T16" s="8">
        <f t="shared" si="1"/>
        <v>12</v>
      </c>
      <c r="U16" s="19">
        <f t="shared" si="2"/>
        <v>0.001388888888888892</v>
      </c>
      <c r="V16" s="19">
        <f t="shared" si="3"/>
        <v>0.003553240740740744</v>
      </c>
      <c r="W16" s="8">
        <v>11</v>
      </c>
      <c r="X16" s="8"/>
      <c r="Y16" s="39"/>
      <c r="Z16" s="7">
        <v>0.000115740740740741</v>
      </c>
    </row>
    <row r="17" spans="1:26" ht="20.25">
      <c r="A17" s="8">
        <v>12</v>
      </c>
      <c r="B17" s="48" t="s">
        <v>141</v>
      </c>
      <c r="C17" s="44">
        <v>1996</v>
      </c>
      <c r="D17" s="44" t="s">
        <v>55</v>
      </c>
      <c r="E17" s="8"/>
      <c r="F17" s="8"/>
      <c r="G17" s="44" t="s">
        <v>59</v>
      </c>
      <c r="H17" s="44" t="s">
        <v>60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45">
        <v>0.0036574074074074074</v>
      </c>
      <c r="R17" s="19">
        <v>0</v>
      </c>
      <c r="S17" s="45">
        <f t="shared" si="0"/>
        <v>0.0036574074074074074</v>
      </c>
      <c r="T17" s="70">
        <f t="shared" si="1"/>
        <v>0</v>
      </c>
      <c r="U17" s="45">
        <f t="shared" si="2"/>
        <v>0</v>
      </c>
      <c r="V17" s="45">
        <f t="shared" si="3"/>
        <v>0.0036574074074074074</v>
      </c>
      <c r="W17" s="8">
        <v>12</v>
      </c>
      <c r="X17" s="8"/>
      <c r="Y17" s="79"/>
      <c r="Z17" s="7">
        <v>0.000115740740740741</v>
      </c>
    </row>
    <row r="18" spans="1:26" ht="20.25">
      <c r="A18" s="8">
        <v>13</v>
      </c>
      <c r="B18" s="48" t="s">
        <v>137</v>
      </c>
      <c r="C18" s="44">
        <v>1996</v>
      </c>
      <c r="D18" s="44" t="s">
        <v>54</v>
      </c>
      <c r="E18" s="18"/>
      <c r="F18" s="18"/>
      <c r="G18" s="44" t="s">
        <v>71</v>
      </c>
      <c r="H18" s="44" t="s">
        <v>72</v>
      </c>
      <c r="I18" s="52">
        <v>6</v>
      </c>
      <c r="J18" s="143" t="s">
        <v>171</v>
      </c>
      <c r="K18" s="145" t="s">
        <v>171</v>
      </c>
      <c r="L18" s="8">
        <v>0</v>
      </c>
      <c r="M18" s="8">
        <v>0</v>
      </c>
      <c r="N18" s="8">
        <v>6</v>
      </c>
      <c r="O18" s="8">
        <v>0</v>
      </c>
      <c r="P18" s="8">
        <v>0</v>
      </c>
      <c r="Q18" s="51">
        <v>0.0040625</v>
      </c>
      <c r="R18" s="19">
        <v>0</v>
      </c>
      <c r="S18" s="45">
        <f>Q18-R18</f>
        <v>0.0040625</v>
      </c>
      <c r="T18" s="70">
        <f>SUM(I18:P18)</f>
        <v>12</v>
      </c>
      <c r="U18" s="85">
        <f t="shared" si="2"/>
        <v>0.0013888888888888887</v>
      </c>
      <c r="V18" s="45">
        <f>S18+U18</f>
        <v>0.005451388888888889</v>
      </c>
      <c r="W18" s="8">
        <v>13</v>
      </c>
      <c r="X18" s="8"/>
      <c r="Y18" s="79" t="s">
        <v>228</v>
      </c>
      <c r="Z18" s="7">
        <v>0.00011574074074074073</v>
      </c>
    </row>
    <row r="19" spans="1:26" ht="20.25">
      <c r="A19" s="8">
        <v>14</v>
      </c>
      <c r="B19" s="48" t="s">
        <v>142</v>
      </c>
      <c r="C19" s="44">
        <v>1996</v>
      </c>
      <c r="D19" s="44" t="s">
        <v>55</v>
      </c>
      <c r="E19" s="8"/>
      <c r="F19" s="18"/>
      <c r="G19" s="44" t="s">
        <v>236</v>
      </c>
      <c r="H19" s="44" t="s">
        <v>58</v>
      </c>
      <c r="I19" s="77" t="s">
        <v>171</v>
      </c>
      <c r="J19" s="77" t="s">
        <v>171</v>
      </c>
      <c r="K19" s="77" t="s">
        <v>171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9">
        <v>0.0034027777777777784</v>
      </c>
      <c r="R19" s="19">
        <v>0</v>
      </c>
      <c r="S19" s="19">
        <f t="shared" si="0"/>
        <v>0.0034027777777777784</v>
      </c>
      <c r="T19" s="8">
        <f t="shared" si="1"/>
        <v>0</v>
      </c>
      <c r="U19" s="19">
        <f t="shared" si="2"/>
        <v>0</v>
      </c>
      <c r="V19" s="19">
        <f t="shared" si="3"/>
        <v>0.0034027777777777784</v>
      </c>
      <c r="W19" s="8">
        <v>14</v>
      </c>
      <c r="X19" s="49"/>
      <c r="Y19" s="79" t="s">
        <v>226</v>
      </c>
      <c r="Z19" s="7">
        <v>0.00011574074074074073</v>
      </c>
    </row>
    <row r="20" spans="1:26" ht="20.25">
      <c r="A20" s="8">
        <v>15</v>
      </c>
      <c r="B20" s="48" t="s">
        <v>175</v>
      </c>
      <c r="C20" s="44">
        <v>1996</v>
      </c>
      <c r="D20" s="44" t="s">
        <v>55</v>
      </c>
      <c r="E20" s="18"/>
      <c r="F20" s="8"/>
      <c r="G20" s="44" t="s">
        <v>59</v>
      </c>
      <c r="H20" s="44" t="s">
        <v>60</v>
      </c>
      <c r="I20" s="77" t="s">
        <v>171</v>
      </c>
      <c r="J20" s="77" t="s">
        <v>171</v>
      </c>
      <c r="K20" s="77" t="s">
        <v>171</v>
      </c>
      <c r="L20" s="8">
        <v>0</v>
      </c>
      <c r="M20" s="8">
        <v>0</v>
      </c>
      <c r="N20" s="8">
        <v>0</v>
      </c>
      <c r="O20" s="8">
        <v>0</v>
      </c>
      <c r="P20" s="8">
        <v>3</v>
      </c>
      <c r="Q20" s="19">
        <v>0.004027777777777778</v>
      </c>
      <c r="R20" s="19">
        <v>0</v>
      </c>
      <c r="S20" s="19">
        <f t="shared" si="0"/>
        <v>0.004027777777777778</v>
      </c>
      <c r="T20" s="8">
        <f t="shared" si="1"/>
        <v>3</v>
      </c>
      <c r="U20" s="19">
        <f t="shared" si="2"/>
        <v>0.000347222222222223</v>
      </c>
      <c r="V20" s="19">
        <f t="shared" si="3"/>
        <v>0.004375</v>
      </c>
      <c r="W20" s="8">
        <v>15</v>
      </c>
      <c r="X20" s="8"/>
      <c r="Y20" s="79" t="s">
        <v>226</v>
      </c>
      <c r="Z20" s="7">
        <v>0.000115740740740741</v>
      </c>
    </row>
    <row r="21" spans="1:26" ht="20.25">
      <c r="A21" s="8">
        <v>16</v>
      </c>
      <c r="B21" s="48" t="s">
        <v>143</v>
      </c>
      <c r="C21" s="44">
        <v>1996</v>
      </c>
      <c r="D21" s="44" t="s">
        <v>55</v>
      </c>
      <c r="E21" s="8"/>
      <c r="F21" s="18"/>
      <c r="G21" s="44" t="s">
        <v>63</v>
      </c>
      <c r="H21" s="44" t="s">
        <v>64</v>
      </c>
      <c r="I21" s="77" t="s">
        <v>171</v>
      </c>
      <c r="J21" s="77" t="s">
        <v>171</v>
      </c>
      <c r="K21" s="8">
        <v>0</v>
      </c>
      <c r="L21" s="8">
        <v>0</v>
      </c>
      <c r="M21" s="8">
        <v>0</v>
      </c>
      <c r="N21" s="8">
        <v>3</v>
      </c>
      <c r="O21" s="8">
        <v>0</v>
      </c>
      <c r="P21" s="8">
        <v>0</v>
      </c>
      <c r="Q21" s="19" t="s">
        <v>170</v>
      </c>
      <c r="R21" s="19">
        <v>0</v>
      </c>
      <c r="S21" s="19" t="e">
        <f t="shared" si="0"/>
        <v>#VALUE!</v>
      </c>
      <c r="T21" s="8">
        <f t="shared" si="1"/>
        <v>3</v>
      </c>
      <c r="U21" s="19">
        <f t="shared" si="2"/>
        <v>0.000347222222222223</v>
      </c>
      <c r="V21" s="19" t="e">
        <f t="shared" si="3"/>
        <v>#VALUE!</v>
      </c>
      <c r="W21" s="8"/>
      <c r="X21" s="8"/>
      <c r="Y21" s="39"/>
      <c r="Z21" s="7">
        <v>0.000115740740740741</v>
      </c>
    </row>
    <row r="22" ht="20.25" hidden="1"/>
    <row r="23" ht="20.25" hidden="1"/>
    <row r="24" spans="9:24" ht="20.25" hidden="1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4" ht="20.25" hidden="1">
      <c r="B25" s="53" t="s">
        <v>24</v>
      </c>
      <c r="G25" s="156" t="s">
        <v>20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7:24" ht="20.25" hidden="1">
      <c r="G26" s="156" t="s">
        <v>21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7:24" ht="20.25" hidden="1">
      <c r="G27" s="156" t="s">
        <v>22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7:24" ht="20.25" hidden="1">
      <c r="G28" s="156" t="s">
        <v>23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7:24" ht="20.25" hidden="1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2" ht="20.25">
      <c r="A30" s="47"/>
      <c r="B30" s="47"/>
      <c r="C30" s="47"/>
      <c r="D30" s="47"/>
      <c r="E30" s="47"/>
      <c r="F30" s="47"/>
      <c r="G30" s="47"/>
      <c r="H30" s="47"/>
      <c r="I30" s="47"/>
      <c r="P30" s="22"/>
      <c r="V30" s="22"/>
    </row>
    <row r="31" spans="1:22" ht="20.25">
      <c r="A31" s="156" t="s">
        <v>222</v>
      </c>
      <c r="B31" s="156"/>
      <c r="C31" s="156"/>
      <c r="D31" s="156"/>
      <c r="E31" s="156"/>
      <c r="F31" s="156"/>
      <c r="G31" s="156"/>
      <c r="H31" s="15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2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20.25">
      <c r="A33" s="22"/>
      <c r="B33" s="76"/>
      <c r="C33" s="22"/>
      <c r="D33" s="22"/>
      <c r="E33" s="22"/>
      <c r="F33" s="156" t="s">
        <v>218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22"/>
    </row>
    <row r="34" spans="2:23" ht="20.25">
      <c r="B34" s="15"/>
      <c r="E34" s="156" t="s">
        <v>219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22"/>
    </row>
    <row r="35" spans="2:23" ht="20.25">
      <c r="B35" s="15"/>
      <c r="E35" s="156" t="s">
        <v>220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22"/>
      <c r="W35" s="22"/>
    </row>
    <row r="36" spans="2:23" ht="20.25">
      <c r="B36" s="15"/>
      <c r="E36" s="156" t="s">
        <v>221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23"/>
      <c r="W36" s="23"/>
    </row>
    <row r="37" ht="20.25">
      <c r="B37" s="15"/>
    </row>
    <row r="38" spans="1:22" ht="20.25">
      <c r="A38" s="156" t="s">
        <v>195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22"/>
    </row>
  </sheetData>
  <mergeCells count="31">
    <mergeCell ref="G25:X25"/>
    <mergeCell ref="G26:X26"/>
    <mergeCell ref="G27:X27"/>
    <mergeCell ref="G28:X28"/>
    <mergeCell ref="A1:X1"/>
    <mergeCell ref="A2:X2"/>
    <mergeCell ref="A3:D3"/>
    <mergeCell ref="U3:X3"/>
    <mergeCell ref="A4:A5"/>
    <mergeCell ref="B4:B5"/>
    <mergeCell ref="C4:C5"/>
    <mergeCell ref="D4:D5"/>
    <mergeCell ref="E4:E5"/>
    <mergeCell ref="F4:F5"/>
    <mergeCell ref="G4:G5"/>
    <mergeCell ref="I4:P4"/>
    <mergeCell ref="H4:H5"/>
    <mergeCell ref="Q4:Q5"/>
    <mergeCell ref="R4:R5"/>
    <mergeCell ref="S4:S5"/>
    <mergeCell ref="T4:U4"/>
    <mergeCell ref="Y4:Y5"/>
    <mergeCell ref="A38:U38"/>
    <mergeCell ref="A31:H31"/>
    <mergeCell ref="E34:V34"/>
    <mergeCell ref="E35:U35"/>
    <mergeCell ref="E36:U36"/>
    <mergeCell ref="F33:U33"/>
    <mergeCell ref="V4:V5"/>
    <mergeCell ref="W4:W5"/>
    <mergeCell ref="X4:X5"/>
  </mergeCells>
  <printOptions/>
  <pageMargins left="1.3" right="0.75" top="1" bottom="1" header="0.5" footer="0.5"/>
  <pageSetup horizontalDpi="600" verticalDpi="600" orientation="landscape" paperSize="9" scale="46" r:id="rId1"/>
  <colBreaks count="3" manualBreakCount="3">
    <brk id="24" max="32" man="1"/>
    <brk id="26" max="32" man="1"/>
    <brk id="2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4"/>
  <sheetViews>
    <sheetView zoomScale="60" zoomScaleNormal="60" workbookViewId="0" topLeftCell="A4">
      <selection activeCell="G10" sqref="G10"/>
    </sheetView>
  </sheetViews>
  <sheetFormatPr defaultColWidth="9.00390625" defaultRowHeight="12.75"/>
  <cols>
    <col min="1" max="1" width="7.25390625" style="15" customWidth="1"/>
    <col min="2" max="2" width="30.25390625" style="53" customWidth="1"/>
    <col min="3" max="3" width="8.25390625" style="15" customWidth="1"/>
    <col min="4" max="4" width="7.00390625" style="15" customWidth="1"/>
    <col min="5" max="5" width="7.00390625" style="15" hidden="1" customWidth="1"/>
    <col min="6" max="6" width="11.00390625" style="15" customWidth="1"/>
    <col min="7" max="7" width="31.875" style="15" customWidth="1"/>
    <col min="8" max="8" width="25.125" style="15" customWidth="1"/>
    <col min="9" max="9" width="7.75390625" style="15" customWidth="1"/>
    <col min="10" max="10" width="8.875" style="15" customWidth="1"/>
    <col min="11" max="11" width="7.00390625" style="15" customWidth="1"/>
    <col min="12" max="12" width="6.875" style="15" customWidth="1"/>
    <col min="13" max="13" width="7.00390625" style="15" customWidth="1"/>
    <col min="14" max="14" width="8.875" style="15" customWidth="1"/>
    <col min="15" max="15" width="15.125" style="15" customWidth="1"/>
    <col min="16" max="16" width="14.375" style="15" customWidth="1"/>
    <col min="17" max="17" width="17.75390625" style="15" customWidth="1"/>
    <col min="18" max="18" width="10.25390625" style="15" customWidth="1"/>
    <col min="19" max="19" width="7.625" style="15" hidden="1" customWidth="1"/>
    <col min="20" max="20" width="12.375" style="15" hidden="1" customWidth="1"/>
    <col min="21" max="21" width="18.125" style="15" customWidth="1"/>
    <col min="22" max="22" width="6.75390625" style="15" customWidth="1"/>
    <col min="23" max="23" width="10.75390625" style="15" customWidth="1"/>
    <col min="24" max="24" width="9.125" style="15" customWidth="1"/>
    <col min="25" max="25" width="12.625" style="15" hidden="1" customWidth="1"/>
    <col min="26" max="16384" width="9.125" style="15" customWidth="1"/>
  </cols>
  <sheetData>
    <row r="1" spans="1:55" s="12" customFormat="1" ht="52.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92.25" customHeight="1" thickBot="1" thickTop="1">
      <c r="A2" s="169" t="s">
        <v>204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21" thickBot="1">
      <c r="A3" s="171" t="s">
        <v>26</v>
      </c>
      <c r="B3" s="171"/>
      <c r="C3" s="171"/>
      <c r="D3" s="171"/>
      <c r="E3" s="13"/>
      <c r="F3" s="14"/>
      <c r="T3" s="171" t="s">
        <v>27</v>
      </c>
      <c r="U3" s="171"/>
      <c r="V3" s="171"/>
      <c r="W3" s="17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48" customHeight="1" thickBot="1">
      <c r="A4" s="159" t="s">
        <v>0</v>
      </c>
      <c r="B4" s="204" t="s">
        <v>1</v>
      </c>
      <c r="C4" s="157" t="s">
        <v>2</v>
      </c>
      <c r="D4" s="157" t="s">
        <v>3</v>
      </c>
      <c r="E4" s="181" t="s">
        <v>4</v>
      </c>
      <c r="F4" s="202" t="s">
        <v>5</v>
      </c>
      <c r="G4" s="177" t="s">
        <v>6</v>
      </c>
      <c r="H4" s="177" t="s">
        <v>19</v>
      </c>
      <c r="I4" s="183" t="s">
        <v>7</v>
      </c>
      <c r="J4" s="164"/>
      <c r="K4" s="164"/>
      <c r="L4" s="164"/>
      <c r="M4" s="164"/>
      <c r="N4" s="184"/>
      <c r="O4" s="166" t="s">
        <v>8</v>
      </c>
      <c r="P4" s="177" t="s">
        <v>9</v>
      </c>
      <c r="Q4" s="177" t="s">
        <v>17</v>
      </c>
      <c r="R4" s="179" t="s">
        <v>205</v>
      </c>
      <c r="S4" s="119"/>
      <c r="T4" s="120"/>
      <c r="U4" s="177" t="s">
        <v>11</v>
      </c>
      <c r="V4" s="157" t="s">
        <v>12</v>
      </c>
      <c r="W4" s="200" t="s">
        <v>18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4" ht="203.25" customHeight="1" thickBot="1">
      <c r="A5" s="160"/>
      <c r="B5" s="205"/>
      <c r="C5" s="158"/>
      <c r="D5" s="158"/>
      <c r="E5" s="182"/>
      <c r="F5" s="203"/>
      <c r="G5" s="178"/>
      <c r="H5" s="178"/>
      <c r="I5" s="91" t="s">
        <v>29</v>
      </c>
      <c r="J5" s="92" t="s">
        <v>30</v>
      </c>
      <c r="K5" s="92" t="s">
        <v>13</v>
      </c>
      <c r="L5" s="92" t="s">
        <v>30</v>
      </c>
      <c r="M5" s="92" t="s">
        <v>13</v>
      </c>
      <c r="N5" s="92" t="s">
        <v>31</v>
      </c>
      <c r="O5" s="167"/>
      <c r="P5" s="178"/>
      <c r="Q5" s="178"/>
      <c r="R5" s="180"/>
      <c r="S5" s="89"/>
      <c r="T5" s="93"/>
      <c r="U5" s="178"/>
      <c r="V5" s="158"/>
      <c r="W5" s="201"/>
      <c r="X5" s="16"/>
    </row>
    <row r="6" spans="1:25" ht="40.5">
      <c r="A6" s="81">
        <v>1</v>
      </c>
      <c r="B6" s="108" t="s">
        <v>154</v>
      </c>
      <c r="C6" s="94">
        <v>1994</v>
      </c>
      <c r="D6" s="94">
        <v>2</v>
      </c>
      <c r="E6" s="75"/>
      <c r="F6" s="75">
        <v>3</v>
      </c>
      <c r="G6" s="113" t="s">
        <v>144</v>
      </c>
      <c r="H6" s="94" t="s">
        <v>145</v>
      </c>
      <c r="I6" s="75"/>
      <c r="J6" s="75"/>
      <c r="K6" s="75"/>
      <c r="L6" s="75"/>
      <c r="M6" s="75"/>
      <c r="N6" s="75"/>
      <c r="O6" s="99">
        <v>0.0011458333333333333</v>
      </c>
      <c r="P6" s="85">
        <v>0</v>
      </c>
      <c r="Q6" s="85">
        <f aca="true" t="shared" si="0" ref="Q6:Q16">O6-P6</f>
        <v>0.0011458333333333333</v>
      </c>
      <c r="R6" s="86">
        <v>0</v>
      </c>
      <c r="S6" s="81">
        <f aca="true" t="shared" si="1" ref="S6:S18">SUM(I6:N6)</f>
        <v>0</v>
      </c>
      <c r="T6" s="85">
        <f aca="true" t="shared" si="2" ref="T6:T18">S6*Y6</f>
        <v>0</v>
      </c>
      <c r="U6" s="85">
        <f aca="true" t="shared" si="3" ref="U6:U16">Q6+T6</f>
        <v>0.0011458333333333333</v>
      </c>
      <c r="V6" s="87">
        <v>1</v>
      </c>
      <c r="W6" s="81"/>
      <c r="X6" s="16"/>
      <c r="Y6" s="7">
        <v>0.00011574074074074073</v>
      </c>
    </row>
    <row r="7" spans="1:25" ht="40.5">
      <c r="A7" s="8">
        <v>2</v>
      </c>
      <c r="B7" s="48" t="s">
        <v>133</v>
      </c>
      <c r="C7" s="44">
        <v>1995</v>
      </c>
      <c r="D7" s="44">
        <v>2</v>
      </c>
      <c r="E7" s="18"/>
      <c r="F7" s="18">
        <v>3</v>
      </c>
      <c r="G7" s="69" t="s">
        <v>144</v>
      </c>
      <c r="H7" s="44" t="s">
        <v>145</v>
      </c>
      <c r="I7" s="52"/>
      <c r="J7" s="52"/>
      <c r="K7" s="52"/>
      <c r="L7" s="52"/>
      <c r="M7" s="52"/>
      <c r="N7" s="52"/>
      <c r="O7" s="51">
        <v>0.001423611111111111</v>
      </c>
      <c r="P7" s="19">
        <v>0</v>
      </c>
      <c r="Q7" s="19">
        <f t="shared" si="0"/>
        <v>0.001423611111111111</v>
      </c>
      <c r="R7" s="73">
        <v>0</v>
      </c>
      <c r="S7" s="8">
        <f t="shared" si="1"/>
        <v>0</v>
      </c>
      <c r="T7" s="19">
        <f t="shared" si="2"/>
        <v>0</v>
      </c>
      <c r="U7" s="19">
        <f t="shared" si="3"/>
        <v>0.001423611111111111</v>
      </c>
      <c r="V7" s="20">
        <v>2</v>
      </c>
      <c r="W7" s="8"/>
      <c r="X7" s="16"/>
      <c r="Y7" s="7">
        <v>0.000115740740740741</v>
      </c>
    </row>
    <row r="8" spans="1:25" ht="20.25">
      <c r="A8" s="8">
        <v>3</v>
      </c>
      <c r="B8" s="48" t="s">
        <v>78</v>
      </c>
      <c r="C8" s="44">
        <v>1992</v>
      </c>
      <c r="D8" s="44">
        <v>1</v>
      </c>
      <c r="E8" s="18"/>
      <c r="F8" s="18">
        <v>10</v>
      </c>
      <c r="G8" s="44" t="s">
        <v>97</v>
      </c>
      <c r="H8" s="44" t="s">
        <v>98</v>
      </c>
      <c r="I8" s="8"/>
      <c r="J8" s="8"/>
      <c r="K8" s="8"/>
      <c r="L8" s="8"/>
      <c r="M8" s="8"/>
      <c r="N8" s="8"/>
      <c r="O8" s="19">
        <v>0.0014351851851851854</v>
      </c>
      <c r="P8" s="19">
        <v>0</v>
      </c>
      <c r="Q8" s="19">
        <f t="shared" si="0"/>
        <v>0.0014351851851851854</v>
      </c>
      <c r="R8" s="73">
        <v>0</v>
      </c>
      <c r="S8" s="8">
        <f t="shared" si="1"/>
        <v>0</v>
      </c>
      <c r="T8" s="19">
        <f t="shared" si="2"/>
        <v>0</v>
      </c>
      <c r="U8" s="19">
        <f t="shared" si="3"/>
        <v>0.0014351851851851854</v>
      </c>
      <c r="V8" s="20">
        <v>3</v>
      </c>
      <c r="W8" s="8"/>
      <c r="X8" s="16"/>
      <c r="Y8" s="7">
        <v>0.000115740740740741</v>
      </c>
    </row>
    <row r="9" spans="1:25" ht="20.25">
      <c r="A9" s="8">
        <v>4</v>
      </c>
      <c r="B9" s="48" t="s">
        <v>80</v>
      </c>
      <c r="C9" s="44">
        <v>1993</v>
      </c>
      <c r="D9" s="44">
        <v>2</v>
      </c>
      <c r="E9" s="18"/>
      <c r="F9" s="18">
        <v>3</v>
      </c>
      <c r="G9" s="44" t="s">
        <v>236</v>
      </c>
      <c r="H9" s="44" t="s">
        <v>58</v>
      </c>
      <c r="I9" s="52"/>
      <c r="J9" s="52"/>
      <c r="K9" s="52"/>
      <c r="L9" s="52"/>
      <c r="M9" s="52"/>
      <c r="N9" s="52"/>
      <c r="O9" s="51">
        <v>0.0015393518518518519</v>
      </c>
      <c r="P9" s="19">
        <v>0</v>
      </c>
      <c r="Q9" s="45">
        <f t="shared" si="0"/>
        <v>0.0015393518518518519</v>
      </c>
      <c r="R9" s="73">
        <v>0</v>
      </c>
      <c r="S9" s="70">
        <f t="shared" si="1"/>
        <v>0</v>
      </c>
      <c r="T9" s="45">
        <f t="shared" si="2"/>
        <v>0</v>
      </c>
      <c r="U9" s="45">
        <f t="shared" si="3"/>
        <v>0.0015393518518518519</v>
      </c>
      <c r="V9" s="8">
        <v>4</v>
      </c>
      <c r="W9" s="8"/>
      <c r="X9" s="16"/>
      <c r="Y9" s="7">
        <v>0.000115740740740741</v>
      </c>
    </row>
    <row r="10" spans="1:25" s="50" customFormat="1" ht="20.25">
      <c r="A10" s="8">
        <v>5</v>
      </c>
      <c r="B10" s="48" t="s">
        <v>84</v>
      </c>
      <c r="C10" s="44">
        <v>1993</v>
      </c>
      <c r="D10" s="44">
        <v>3</v>
      </c>
      <c r="E10" s="8"/>
      <c r="F10" s="18">
        <v>1</v>
      </c>
      <c r="G10" s="44" t="s">
        <v>237</v>
      </c>
      <c r="H10" s="44" t="s">
        <v>58</v>
      </c>
      <c r="I10" s="8"/>
      <c r="J10" s="8"/>
      <c r="K10" s="8"/>
      <c r="L10" s="8"/>
      <c r="M10" s="8"/>
      <c r="N10" s="8"/>
      <c r="O10" s="19">
        <v>0.0016087962962962963</v>
      </c>
      <c r="P10" s="19">
        <v>0</v>
      </c>
      <c r="Q10" s="19">
        <f t="shared" si="0"/>
        <v>0.0016087962962962963</v>
      </c>
      <c r="R10" s="73">
        <v>0</v>
      </c>
      <c r="S10" s="8">
        <f t="shared" si="1"/>
        <v>0</v>
      </c>
      <c r="T10" s="19">
        <f t="shared" si="2"/>
        <v>0</v>
      </c>
      <c r="U10" s="19">
        <f t="shared" si="3"/>
        <v>0.0016087962962962963</v>
      </c>
      <c r="V10" s="8">
        <v>5</v>
      </c>
      <c r="W10" s="74"/>
      <c r="X10" s="118"/>
      <c r="Y10" s="7">
        <v>0.000115740740740741</v>
      </c>
    </row>
    <row r="11" spans="1:25" s="50" customFormat="1" ht="20.25">
      <c r="A11" s="8">
        <v>6</v>
      </c>
      <c r="B11" s="48" t="s">
        <v>88</v>
      </c>
      <c r="C11" s="44">
        <v>1994</v>
      </c>
      <c r="D11" s="44">
        <v>2</v>
      </c>
      <c r="E11" s="18"/>
      <c r="F11" s="18">
        <v>3</v>
      </c>
      <c r="G11" s="44" t="s">
        <v>97</v>
      </c>
      <c r="H11" s="44" t="s">
        <v>98</v>
      </c>
      <c r="I11" s="52"/>
      <c r="J11" s="52"/>
      <c r="K11" s="52"/>
      <c r="L11" s="52"/>
      <c r="M11" s="52"/>
      <c r="N11" s="52"/>
      <c r="O11" s="51">
        <v>0.0016087962962962963</v>
      </c>
      <c r="P11" s="19">
        <v>0</v>
      </c>
      <c r="Q11" s="19">
        <f t="shared" si="0"/>
        <v>0.0016087962962962963</v>
      </c>
      <c r="R11" s="73">
        <v>0</v>
      </c>
      <c r="S11" s="8">
        <f t="shared" si="1"/>
        <v>0</v>
      </c>
      <c r="T11" s="19">
        <f t="shared" si="2"/>
        <v>0</v>
      </c>
      <c r="U11" s="19">
        <f t="shared" si="3"/>
        <v>0.0016087962962962963</v>
      </c>
      <c r="V11" s="8">
        <v>5</v>
      </c>
      <c r="W11" s="74"/>
      <c r="X11" s="118"/>
      <c r="Y11" s="7"/>
    </row>
    <row r="12" spans="1:25" s="50" customFormat="1" ht="40.5">
      <c r="A12" s="8">
        <v>7</v>
      </c>
      <c r="B12" s="48" t="s">
        <v>132</v>
      </c>
      <c r="C12" s="44">
        <v>1995</v>
      </c>
      <c r="D12" s="44">
        <v>2</v>
      </c>
      <c r="E12" s="18"/>
      <c r="F12" s="18">
        <v>3</v>
      </c>
      <c r="G12" s="69" t="s">
        <v>144</v>
      </c>
      <c r="H12" s="44" t="s">
        <v>145</v>
      </c>
      <c r="I12" s="52"/>
      <c r="J12" s="52"/>
      <c r="K12" s="52"/>
      <c r="L12" s="52"/>
      <c r="M12" s="52"/>
      <c r="N12" s="52"/>
      <c r="O12" s="51">
        <v>0.0017592592592592592</v>
      </c>
      <c r="P12" s="19">
        <v>0</v>
      </c>
      <c r="Q12" s="19">
        <f t="shared" si="0"/>
        <v>0.0017592592592592592</v>
      </c>
      <c r="R12" s="73">
        <v>0</v>
      </c>
      <c r="S12" s="8">
        <f t="shared" si="1"/>
        <v>0</v>
      </c>
      <c r="T12" s="19">
        <f t="shared" si="2"/>
        <v>0</v>
      </c>
      <c r="U12" s="19">
        <f t="shared" si="3"/>
        <v>0.0017592592592592592</v>
      </c>
      <c r="V12" s="8">
        <v>7</v>
      </c>
      <c r="W12" s="74"/>
      <c r="X12" s="118"/>
      <c r="Y12" s="7"/>
    </row>
    <row r="13" spans="1:25" s="50" customFormat="1" ht="40.5">
      <c r="A13" s="8">
        <v>8</v>
      </c>
      <c r="B13" s="48" t="s">
        <v>134</v>
      </c>
      <c r="C13" s="44">
        <v>1995</v>
      </c>
      <c r="D13" s="44">
        <v>2</v>
      </c>
      <c r="E13" s="18"/>
      <c r="F13" s="18">
        <v>3</v>
      </c>
      <c r="G13" s="69" t="s">
        <v>144</v>
      </c>
      <c r="H13" s="44" t="s">
        <v>145</v>
      </c>
      <c r="I13" s="52"/>
      <c r="J13" s="52"/>
      <c r="K13" s="52"/>
      <c r="L13" s="52"/>
      <c r="M13" s="52"/>
      <c r="N13" s="52"/>
      <c r="O13" s="51">
        <v>0.001990740740740741</v>
      </c>
      <c r="P13" s="19">
        <v>0</v>
      </c>
      <c r="Q13" s="19">
        <f t="shared" si="0"/>
        <v>0.001990740740740741</v>
      </c>
      <c r="R13" s="73">
        <v>0</v>
      </c>
      <c r="S13" s="8">
        <f t="shared" si="1"/>
        <v>0</v>
      </c>
      <c r="T13" s="19">
        <f t="shared" si="2"/>
        <v>0</v>
      </c>
      <c r="U13" s="19">
        <f t="shared" si="3"/>
        <v>0.001990740740740741</v>
      </c>
      <c r="V13" s="8">
        <v>8</v>
      </c>
      <c r="W13" s="49"/>
      <c r="X13" s="118"/>
      <c r="Y13" s="7"/>
    </row>
    <row r="14" spans="1:25" s="50" customFormat="1" ht="20.25">
      <c r="A14" s="8">
        <v>9</v>
      </c>
      <c r="B14" s="48" t="s">
        <v>86</v>
      </c>
      <c r="C14" s="44">
        <v>1993</v>
      </c>
      <c r="D14" s="44">
        <v>2</v>
      </c>
      <c r="E14" s="18"/>
      <c r="F14" s="18">
        <v>3</v>
      </c>
      <c r="G14" s="44" t="s">
        <v>97</v>
      </c>
      <c r="H14" s="44" t="s">
        <v>98</v>
      </c>
      <c r="I14" s="52"/>
      <c r="J14" s="52"/>
      <c r="K14" s="52"/>
      <c r="L14" s="52"/>
      <c r="M14" s="52"/>
      <c r="N14" s="52"/>
      <c r="O14" s="51">
        <v>0.0021180555555555553</v>
      </c>
      <c r="P14" s="19">
        <v>0</v>
      </c>
      <c r="Q14" s="19">
        <f t="shared" si="0"/>
        <v>0.0021180555555555553</v>
      </c>
      <c r="R14" s="73">
        <v>0</v>
      </c>
      <c r="S14" s="8">
        <f t="shared" si="1"/>
        <v>0</v>
      </c>
      <c r="T14" s="19">
        <f t="shared" si="2"/>
        <v>0</v>
      </c>
      <c r="U14" s="19">
        <f t="shared" si="3"/>
        <v>0.0021180555555555553</v>
      </c>
      <c r="V14" s="8">
        <v>9</v>
      </c>
      <c r="W14" s="49"/>
      <c r="X14" s="118"/>
      <c r="Y14" s="7"/>
    </row>
    <row r="15" spans="1:25" s="50" customFormat="1" ht="20.25">
      <c r="A15" s="8">
        <v>10</v>
      </c>
      <c r="B15" s="48" t="s">
        <v>81</v>
      </c>
      <c r="C15" s="44">
        <v>1994</v>
      </c>
      <c r="D15" s="44">
        <v>2</v>
      </c>
      <c r="E15" s="18"/>
      <c r="F15" s="18">
        <v>3</v>
      </c>
      <c r="G15" s="44" t="s">
        <v>61</v>
      </c>
      <c r="H15" s="44" t="s">
        <v>160</v>
      </c>
      <c r="I15" s="52"/>
      <c r="J15" s="52"/>
      <c r="K15" s="52"/>
      <c r="L15" s="52"/>
      <c r="M15" s="52"/>
      <c r="N15" s="52"/>
      <c r="O15" s="51">
        <v>0.002488425925925926</v>
      </c>
      <c r="P15" s="19">
        <v>0</v>
      </c>
      <c r="Q15" s="19">
        <f t="shared" si="0"/>
        <v>0.002488425925925926</v>
      </c>
      <c r="R15" s="73">
        <v>0</v>
      </c>
      <c r="S15" s="8">
        <f t="shared" si="1"/>
        <v>0</v>
      </c>
      <c r="T15" s="19">
        <f t="shared" si="2"/>
        <v>0</v>
      </c>
      <c r="U15" s="19">
        <f t="shared" si="3"/>
        <v>0.002488425925925926</v>
      </c>
      <c r="V15" s="8">
        <v>10</v>
      </c>
      <c r="W15" s="49"/>
      <c r="X15" s="118"/>
      <c r="Y15" s="7"/>
    </row>
    <row r="16" spans="1:25" s="50" customFormat="1" ht="20.25">
      <c r="A16" s="8">
        <v>11</v>
      </c>
      <c r="B16" s="48" t="s">
        <v>82</v>
      </c>
      <c r="C16" s="44">
        <v>1992</v>
      </c>
      <c r="D16" s="44">
        <v>2</v>
      </c>
      <c r="E16" s="8"/>
      <c r="F16" s="18">
        <v>3</v>
      </c>
      <c r="G16" s="44" t="s">
        <v>97</v>
      </c>
      <c r="H16" s="44" t="s">
        <v>98</v>
      </c>
      <c r="I16" s="8"/>
      <c r="J16" s="8"/>
      <c r="K16" s="8"/>
      <c r="L16" s="8"/>
      <c r="M16" s="8"/>
      <c r="N16" s="8"/>
      <c r="O16" s="19">
        <v>0.0026504629629629625</v>
      </c>
      <c r="P16" s="19">
        <v>0</v>
      </c>
      <c r="Q16" s="19">
        <f t="shared" si="0"/>
        <v>0.0026504629629629625</v>
      </c>
      <c r="R16" s="73">
        <v>0</v>
      </c>
      <c r="S16" s="8">
        <f t="shared" si="1"/>
        <v>0</v>
      </c>
      <c r="T16" s="19">
        <f t="shared" si="2"/>
        <v>0</v>
      </c>
      <c r="U16" s="19">
        <f t="shared" si="3"/>
        <v>0.0026504629629629625</v>
      </c>
      <c r="V16" s="8">
        <v>11</v>
      </c>
      <c r="W16" s="49"/>
      <c r="X16" s="118"/>
      <c r="Y16" s="7"/>
    </row>
    <row r="17" spans="1:25" s="50" customFormat="1" ht="20.25">
      <c r="A17" s="8">
        <v>12</v>
      </c>
      <c r="B17" s="48" t="s">
        <v>83</v>
      </c>
      <c r="C17" s="44">
        <v>1992</v>
      </c>
      <c r="D17" s="44">
        <v>2</v>
      </c>
      <c r="E17" s="18"/>
      <c r="F17" s="18">
        <v>3</v>
      </c>
      <c r="G17" s="44" t="s">
        <v>61</v>
      </c>
      <c r="H17" s="44" t="s">
        <v>160</v>
      </c>
      <c r="I17" s="52"/>
      <c r="J17" s="52"/>
      <c r="K17" s="52"/>
      <c r="L17" s="52"/>
      <c r="M17" s="52"/>
      <c r="N17" s="52"/>
      <c r="O17" s="51" t="s">
        <v>180</v>
      </c>
      <c r="P17" s="19">
        <v>0</v>
      </c>
      <c r="Q17" s="19" t="s">
        <v>223</v>
      </c>
      <c r="R17" s="19" t="s">
        <v>171</v>
      </c>
      <c r="S17" s="8">
        <f t="shared" si="1"/>
        <v>0</v>
      </c>
      <c r="T17" s="19">
        <f t="shared" si="2"/>
        <v>0</v>
      </c>
      <c r="U17" s="19" t="s">
        <v>180</v>
      </c>
      <c r="V17" s="8" t="s">
        <v>171</v>
      </c>
      <c r="W17" s="49"/>
      <c r="X17" s="118"/>
      <c r="Y17" s="7"/>
    </row>
    <row r="18" spans="1:25" s="50" customFormat="1" ht="20.25">
      <c r="A18" s="8">
        <v>13</v>
      </c>
      <c r="B18" s="48" t="s">
        <v>87</v>
      </c>
      <c r="C18" s="44">
        <v>1992</v>
      </c>
      <c r="D18" s="44">
        <v>3</v>
      </c>
      <c r="E18" s="18"/>
      <c r="F18" s="18"/>
      <c r="G18" s="44" t="s">
        <v>61</v>
      </c>
      <c r="H18" s="44" t="s">
        <v>160</v>
      </c>
      <c r="I18" s="52"/>
      <c r="J18" s="52"/>
      <c r="K18" s="52"/>
      <c r="L18" s="52"/>
      <c r="M18" s="52"/>
      <c r="N18" s="52"/>
      <c r="O18" s="51" t="s">
        <v>180</v>
      </c>
      <c r="P18" s="19">
        <v>0</v>
      </c>
      <c r="Q18" s="19" t="s">
        <v>223</v>
      </c>
      <c r="R18" s="19" t="s">
        <v>171</v>
      </c>
      <c r="S18" s="8">
        <f t="shared" si="1"/>
        <v>0</v>
      </c>
      <c r="T18" s="19">
        <f t="shared" si="2"/>
        <v>0</v>
      </c>
      <c r="U18" s="19" t="s">
        <v>180</v>
      </c>
      <c r="V18" s="8" t="s">
        <v>171</v>
      </c>
      <c r="W18" s="49"/>
      <c r="X18" s="118"/>
      <c r="Y18" s="7"/>
    </row>
    <row r="19" spans="9:32" ht="20.25" hidden="1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AC19" s="16"/>
      <c r="AD19" s="16"/>
      <c r="AE19" s="16"/>
      <c r="AF19" s="16"/>
    </row>
    <row r="20" spans="2:23" ht="20.25" hidden="1">
      <c r="B20" s="53" t="s">
        <v>24</v>
      </c>
      <c r="G20" s="156" t="s">
        <v>20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7:23" ht="20.25" hidden="1">
      <c r="G21" s="156" t="s">
        <v>21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7:23" ht="20.25" hidden="1">
      <c r="G22" s="156" t="s">
        <v>22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7:23" ht="20.25" hidden="1">
      <c r="G23" s="156" t="s">
        <v>23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:22" ht="20.25">
      <c r="A24" s="47"/>
      <c r="B24" s="47"/>
      <c r="C24" s="47"/>
      <c r="D24" s="47"/>
      <c r="E24" s="47"/>
      <c r="F24" s="47"/>
      <c r="G24" s="47"/>
      <c r="H24" s="47"/>
      <c r="I24" s="47"/>
      <c r="P24" s="22"/>
      <c r="V24" s="22"/>
    </row>
    <row r="25" spans="1:22" ht="20.25">
      <c r="A25" s="156" t="s">
        <v>210</v>
      </c>
      <c r="B25" s="156"/>
      <c r="C25" s="156"/>
      <c r="D25" s="156"/>
      <c r="E25" s="156"/>
      <c r="F25" s="156"/>
      <c r="G25" s="156"/>
      <c r="H25" s="15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2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2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20.25">
      <c r="A28" s="22"/>
      <c r="B28" s="22"/>
      <c r="C28" s="22"/>
      <c r="D28" s="22"/>
      <c r="E28" s="22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22"/>
    </row>
    <row r="29" spans="1:22" ht="20.25">
      <c r="A29" s="22"/>
      <c r="B29" s="22"/>
      <c r="C29" s="22"/>
      <c r="D29" s="22"/>
      <c r="E29" s="22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22"/>
    </row>
    <row r="30" spans="2:23" ht="20.25">
      <c r="B30" s="1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22"/>
    </row>
    <row r="31" spans="2:23" ht="20.25">
      <c r="B31" s="1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22"/>
      <c r="W31" s="22"/>
    </row>
    <row r="32" ht="20.25">
      <c r="B32" s="15"/>
    </row>
    <row r="33" spans="1:22" ht="20.25">
      <c r="A33" s="156" t="s">
        <v>195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22"/>
    </row>
    <row r="34" spans="1:22" ht="20.25">
      <c r="A34" s="47"/>
      <c r="B34" s="47"/>
      <c r="C34" s="47"/>
      <c r="D34" s="47"/>
      <c r="E34" s="47"/>
      <c r="F34" s="47"/>
      <c r="G34" s="47"/>
      <c r="H34" s="47"/>
      <c r="I34" s="47"/>
      <c r="P34" s="22"/>
      <c r="V34" s="22"/>
    </row>
  </sheetData>
  <mergeCells count="30">
    <mergeCell ref="A33:U33"/>
    <mergeCell ref="F29:U29"/>
    <mergeCell ref="F28:U28"/>
    <mergeCell ref="A25:H25"/>
    <mergeCell ref="E30:V30"/>
    <mergeCell ref="E31:U31"/>
    <mergeCell ref="A1:W1"/>
    <mergeCell ref="A2:W2"/>
    <mergeCell ref="A3:D3"/>
    <mergeCell ref="T3:W3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O5"/>
    <mergeCell ref="P4:P5"/>
    <mergeCell ref="Q4:Q5"/>
    <mergeCell ref="U4:U5"/>
    <mergeCell ref="V4:V5"/>
    <mergeCell ref="W4:W5"/>
    <mergeCell ref="R4:R5"/>
    <mergeCell ref="G20:W20"/>
    <mergeCell ref="G21:W21"/>
    <mergeCell ref="G22:W22"/>
    <mergeCell ref="G23:W23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0"/>
  <sheetViews>
    <sheetView tabSelected="1" zoomScale="60" zoomScaleNormal="60" workbookViewId="0" topLeftCell="B1">
      <selection activeCell="H6" sqref="H6"/>
    </sheetView>
  </sheetViews>
  <sheetFormatPr defaultColWidth="9.00390625" defaultRowHeight="12.75"/>
  <cols>
    <col min="1" max="1" width="7.25390625" style="15" customWidth="1"/>
    <col min="2" max="2" width="31.625" style="15" customWidth="1"/>
    <col min="3" max="3" width="8.25390625" style="15" customWidth="1"/>
    <col min="4" max="4" width="7.00390625" style="15" customWidth="1"/>
    <col min="5" max="5" width="7.00390625" style="15" hidden="1" customWidth="1"/>
    <col min="6" max="6" width="9.75390625" style="15" customWidth="1"/>
    <col min="7" max="7" width="36.875" style="15" customWidth="1"/>
    <col min="8" max="8" width="25.875" style="15" customWidth="1"/>
    <col min="9" max="9" width="7.75390625" style="15" customWidth="1"/>
    <col min="10" max="10" width="8.875" style="15" customWidth="1"/>
    <col min="11" max="11" width="7.00390625" style="15" customWidth="1"/>
    <col min="12" max="12" width="6.875" style="15" customWidth="1"/>
    <col min="13" max="13" width="7.00390625" style="15" customWidth="1"/>
    <col min="14" max="14" width="8.875" style="15" customWidth="1"/>
    <col min="15" max="15" width="15.125" style="15" customWidth="1"/>
    <col min="16" max="16" width="14.375" style="15" customWidth="1"/>
    <col min="17" max="17" width="17.75390625" style="15" customWidth="1"/>
    <col min="18" max="18" width="10.875" style="15" customWidth="1"/>
    <col min="19" max="19" width="7.625" style="15" hidden="1" customWidth="1"/>
    <col min="20" max="20" width="12.375" style="15" hidden="1" customWidth="1"/>
    <col min="21" max="21" width="18.25390625" style="15" customWidth="1"/>
    <col min="22" max="22" width="6.75390625" style="15" customWidth="1"/>
    <col min="23" max="23" width="9.875" style="15" customWidth="1"/>
    <col min="24" max="24" width="9.125" style="15" customWidth="1"/>
    <col min="25" max="25" width="12.625" style="15" hidden="1" customWidth="1"/>
    <col min="26" max="16384" width="9.125" style="15" customWidth="1"/>
  </cols>
  <sheetData>
    <row r="1" spans="1:55" s="12" customFormat="1" ht="4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84" customHeight="1" thickBot="1" thickTop="1">
      <c r="A2" s="169" t="s">
        <v>206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21" thickBot="1">
      <c r="A3" s="171" t="s">
        <v>26</v>
      </c>
      <c r="B3" s="171"/>
      <c r="C3" s="171"/>
      <c r="D3" s="171"/>
      <c r="E3" s="13"/>
      <c r="F3" s="14"/>
      <c r="T3" s="171" t="s">
        <v>27</v>
      </c>
      <c r="U3" s="171"/>
      <c r="V3" s="171"/>
      <c r="W3" s="17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21" thickBot="1">
      <c r="A4" s="159" t="s">
        <v>0</v>
      </c>
      <c r="B4" s="159" t="s">
        <v>1</v>
      </c>
      <c r="C4" s="157" t="s">
        <v>2</v>
      </c>
      <c r="D4" s="181" t="s">
        <v>3</v>
      </c>
      <c r="E4" s="152" t="s">
        <v>4</v>
      </c>
      <c r="F4" s="159" t="s">
        <v>5</v>
      </c>
      <c r="G4" s="159" t="s">
        <v>6</v>
      </c>
      <c r="H4" s="159" t="s">
        <v>19</v>
      </c>
      <c r="I4" s="161" t="s">
        <v>7</v>
      </c>
      <c r="J4" s="185"/>
      <c r="K4" s="185"/>
      <c r="L4" s="185"/>
      <c r="M4" s="185"/>
      <c r="N4" s="162"/>
      <c r="O4" s="159" t="s">
        <v>8</v>
      </c>
      <c r="P4" s="159" t="s">
        <v>9</v>
      </c>
      <c r="Q4" s="159" t="s">
        <v>17</v>
      </c>
      <c r="R4" s="157" t="s">
        <v>205</v>
      </c>
      <c r="S4" s="206" t="s">
        <v>10</v>
      </c>
      <c r="T4" s="207"/>
      <c r="U4" s="174" t="s">
        <v>11</v>
      </c>
      <c r="V4" s="157" t="s">
        <v>12</v>
      </c>
      <c r="W4" s="200" t="s">
        <v>18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3" ht="176.25" thickBot="1">
      <c r="A5" s="160"/>
      <c r="B5" s="160"/>
      <c r="C5" s="158"/>
      <c r="D5" s="182"/>
      <c r="E5" s="176"/>
      <c r="F5" s="160"/>
      <c r="G5" s="160"/>
      <c r="H5" s="160"/>
      <c r="I5" s="91" t="s">
        <v>29</v>
      </c>
      <c r="J5" s="92" t="s">
        <v>30</v>
      </c>
      <c r="K5" s="92" t="s">
        <v>13</v>
      </c>
      <c r="L5" s="92" t="s">
        <v>30</v>
      </c>
      <c r="M5" s="92" t="s">
        <v>13</v>
      </c>
      <c r="N5" s="92" t="s">
        <v>31</v>
      </c>
      <c r="O5" s="160"/>
      <c r="P5" s="160"/>
      <c r="Q5" s="160"/>
      <c r="R5" s="158"/>
      <c r="S5" s="90" t="s">
        <v>15</v>
      </c>
      <c r="T5" s="89" t="s">
        <v>16</v>
      </c>
      <c r="U5" s="175"/>
      <c r="V5" s="158"/>
      <c r="W5" s="201"/>
    </row>
    <row r="6" spans="1:25" ht="40.5">
      <c r="A6" s="81">
        <v>1</v>
      </c>
      <c r="B6" s="94" t="s">
        <v>156</v>
      </c>
      <c r="C6" s="94">
        <v>1993</v>
      </c>
      <c r="D6" s="94">
        <v>2</v>
      </c>
      <c r="E6" s="81"/>
      <c r="F6" s="81">
        <v>3</v>
      </c>
      <c r="G6" s="113" t="s">
        <v>144</v>
      </c>
      <c r="H6" s="94" t="s">
        <v>145</v>
      </c>
      <c r="I6" s="81"/>
      <c r="J6" s="81"/>
      <c r="K6" s="81"/>
      <c r="L6" s="81"/>
      <c r="M6" s="81"/>
      <c r="N6" s="81"/>
      <c r="O6" s="114">
        <v>0.0014699074074074074</v>
      </c>
      <c r="P6" s="114">
        <v>0</v>
      </c>
      <c r="Q6" s="114">
        <f>O6-P6</f>
        <v>0.0014699074074074074</v>
      </c>
      <c r="R6" s="86">
        <v>0</v>
      </c>
      <c r="S6" s="115">
        <f>SUM(I6:N6)</f>
        <v>0</v>
      </c>
      <c r="T6" s="114">
        <f>S6*Y6</f>
        <v>0</v>
      </c>
      <c r="U6" s="114">
        <f>Q6+T6</f>
        <v>0.0014699074074074074</v>
      </c>
      <c r="V6" s="87">
        <v>1</v>
      </c>
      <c r="W6" s="81"/>
      <c r="Y6" s="7">
        <v>0.00011574074074074073</v>
      </c>
    </row>
    <row r="7" spans="1:25" ht="20.25">
      <c r="A7" s="8">
        <v>2</v>
      </c>
      <c r="B7" s="44" t="s">
        <v>100</v>
      </c>
      <c r="C7" s="44">
        <v>1994</v>
      </c>
      <c r="D7" s="44">
        <v>2</v>
      </c>
      <c r="E7" s="18"/>
      <c r="F7" s="18">
        <v>3</v>
      </c>
      <c r="G7" s="44" t="s">
        <v>232</v>
      </c>
      <c r="H7" s="44" t="s">
        <v>58</v>
      </c>
      <c r="I7" s="18"/>
      <c r="J7" s="18"/>
      <c r="K7" s="18"/>
      <c r="L7" s="18"/>
      <c r="M7" s="18"/>
      <c r="N7" s="18"/>
      <c r="O7" s="21">
        <v>0.0019097222222222222</v>
      </c>
      <c r="P7" s="45">
        <v>0</v>
      </c>
      <c r="Q7" s="19">
        <f>O7-P7</f>
        <v>0.0019097222222222222</v>
      </c>
      <c r="R7" s="73">
        <v>0</v>
      </c>
      <c r="S7" s="8">
        <f>SUM(I7:N7)</f>
        <v>0</v>
      </c>
      <c r="T7" s="19">
        <f>S7*Y7</f>
        <v>0</v>
      </c>
      <c r="U7" s="19">
        <f>Q7+T7</f>
        <v>0.0019097222222222222</v>
      </c>
      <c r="V7" s="20">
        <v>2</v>
      </c>
      <c r="W7" s="8"/>
      <c r="Y7" s="7">
        <v>0.000115740740740741</v>
      </c>
    </row>
    <row r="8" spans="1:25" ht="40.5">
      <c r="A8" s="8">
        <v>3</v>
      </c>
      <c r="B8" s="44" t="s">
        <v>99</v>
      </c>
      <c r="C8" s="44">
        <v>1993</v>
      </c>
      <c r="D8" s="44">
        <v>2</v>
      </c>
      <c r="E8" s="18"/>
      <c r="F8" s="18">
        <v>3</v>
      </c>
      <c r="G8" s="69" t="s">
        <v>159</v>
      </c>
      <c r="H8" s="44" t="s">
        <v>181</v>
      </c>
      <c r="I8" s="18"/>
      <c r="J8" s="18"/>
      <c r="K8" s="18"/>
      <c r="L8" s="18"/>
      <c r="M8" s="18"/>
      <c r="N8" s="18"/>
      <c r="O8" s="21">
        <v>0.0027199074074074074</v>
      </c>
      <c r="P8" s="45">
        <v>0</v>
      </c>
      <c r="Q8" s="19">
        <f>O8-P8</f>
        <v>0.0027199074074074074</v>
      </c>
      <c r="R8" s="73">
        <v>0</v>
      </c>
      <c r="S8" s="8">
        <f>SUM(I8:N8)</f>
        <v>0</v>
      </c>
      <c r="T8" s="19">
        <f>S8*Y8</f>
        <v>0</v>
      </c>
      <c r="U8" s="19">
        <f>Q8+T8</f>
        <v>0.0027199074074074074</v>
      </c>
      <c r="V8" s="20">
        <v>3</v>
      </c>
      <c r="W8" s="18"/>
      <c r="Y8" s="7">
        <v>0.000115740740740741</v>
      </c>
    </row>
    <row r="9" spans="1:25" s="50" customFormat="1" ht="20.25">
      <c r="A9" s="8">
        <v>4</v>
      </c>
      <c r="B9" s="44" t="s">
        <v>101</v>
      </c>
      <c r="C9" s="44">
        <v>1994</v>
      </c>
      <c r="D9" s="44">
        <v>2</v>
      </c>
      <c r="E9" s="18"/>
      <c r="F9" s="8">
        <v>3</v>
      </c>
      <c r="G9" s="44" t="s">
        <v>231</v>
      </c>
      <c r="H9" s="44" t="s">
        <v>58</v>
      </c>
      <c r="I9" s="8"/>
      <c r="J9" s="8"/>
      <c r="K9" s="8"/>
      <c r="L9" s="8"/>
      <c r="M9" s="8"/>
      <c r="N9" s="8"/>
      <c r="O9" s="19">
        <v>0.004131944444444444</v>
      </c>
      <c r="P9" s="45">
        <v>0</v>
      </c>
      <c r="Q9" s="19">
        <f>O9-P9</f>
        <v>0.004131944444444444</v>
      </c>
      <c r="R9" s="73">
        <v>0</v>
      </c>
      <c r="S9" s="8">
        <f>SUM(I9:N9)</f>
        <v>0</v>
      </c>
      <c r="T9" s="19">
        <f>S9*Y9</f>
        <v>0</v>
      </c>
      <c r="U9" s="19">
        <f>Q9+T9</f>
        <v>0.004131944444444444</v>
      </c>
      <c r="V9" s="8">
        <v>4</v>
      </c>
      <c r="W9" s="49"/>
      <c r="Y9" s="7">
        <v>0.000115740740740741</v>
      </c>
    </row>
    <row r="10" spans="1:25" s="3" customFormat="1" ht="11.25" customHeight="1" hidden="1">
      <c r="A10" s="10"/>
      <c r="B10" s="24"/>
      <c r="C10" s="25"/>
      <c r="D10" s="25"/>
      <c r="E10" s="26"/>
      <c r="F10" s="26"/>
      <c r="G10" s="25"/>
      <c r="H10" s="25"/>
      <c r="I10" s="27"/>
      <c r="J10" s="27"/>
      <c r="K10" s="27"/>
      <c r="L10" s="27"/>
      <c r="M10" s="27"/>
      <c r="N10" s="27"/>
      <c r="O10" s="28"/>
      <c r="P10" s="28"/>
      <c r="Q10" s="29"/>
      <c r="R10" s="29"/>
      <c r="S10" s="30"/>
      <c r="T10" s="29"/>
      <c r="U10" s="29"/>
      <c r="V10" s="25"/>
      <c r="W10" s="31"/>
      <c r="Y10" s="2"/>
    </row>
    <row r="11" spans="1:25" s="3" customFormat="1" ht="20.25" hidden="1">
      <c r="A11" s="10"/>
      <c r="B11" s="24"/>
      <c r="C11" s="25"/>
      <c r="D11" s="25"/>
      <c r="E11" s="26"/>
      <c r="F11" s="26"/>
      <c r="G11" s="25"/>
      <c r="H11" s="25"/>
      <c r="I11" s="27"/>
      <c r="J11" s="27"/>
      <c r="K11" s="27"/>
      <c r="L11" s="27"/>
      <c r="M11" s="27"/>
      <c r="N11" s="27"/>
      <c r="O11" s="28"/>
      <c r="P11" s="28"/>
      <c r="Q11" s="29"/>
      <c r="R11" s="29"/>
      <c r="S11" s="30"/>
      <c r="T11" s="29"/>
      <c r="U11" s="29"/>
      <c r="V11" s="25"/>
      <c r="W11" s="31"/>
      <c r="Y11" s="2"/>
    </row>
    <row r="12" spans="1:25" s="3" customFormat="1" ht="20.25" hidden="1">
      <c r="A12" s="10"/>
      <c r="B12" s="24"/>
      <c r="C12" s="25"/>
      <c r="D12" s="25"/>
      <c r="E12" s="26"/>
      <c r="F12" s="26"/>
      <c r="G12" s="25"/>
      <c r="H12" s="25"/>
      <c r="I12" s="27"/>
      <c r="J12" s="27"/>
      <c r="K12" s="27"/>
      <c r="L12" s="27"/>
      <c r="M12" s="27"/>
      <c r="N12" s="27"/>
      <c r="O12" s="28"/>
      <c r="P12" s="28"/>
      <c r="Q12" s="29"/>
      <c r="R12" s="29"/>
      <c r="S12" s="30"/>
      <c r="T12" s="29"/>
      <c r="U12" s="29"/>
      <c r="V12" s="25"/>
      <c r="W12" s="31"/>
      <c r="Y12" s="2"/>
    </row>
    <row r="13" spans="9:32" ht="20.25" hidden="1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C13" s="16"/>
      <c r="AD13" s="16"/>
      <c r="AE13" s="16"/>
      <c r="AF13" s="16"/>
    </row>
    <row r="14" spans="2:23" ht="20.25" hidden="1">
      <c r="B14" s="15" t="s">
        <v>24</v>
      </c>
      <c r="G14" s="156" t="s">
        <v>20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7:23" ht="20.25" hidden="1">
      <c r="G15" s="156" t="s">
        <v>21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7:23" ht="20.25" hidden="1">
      <c r="G16" s="156" t="s">
        <v>22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7:23" ht="20.25" hidden="1">
      <c r="G17" s="156" t="s">
        <v>23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ht="20.25">
      <c r="A18" s="47"/>
      <c r="B18" s="47"/>
      <c r="C18" s="47"/>
      <c r="D18" s="47"/>
      <c r="E18" s="47"/>
      <c r="F18" s="47"/>
      <c r="G18" s="47"/>
      <c r="H18" s="47"/>
      <c r="I18" s="47"/>
      <c r="P18" s="22"/>
      <c r="W18" s="22"/>
    </row>
    <row r="20" spans="1:23" ht="20.25">
      <c r="A20" s="156" t="s">
        <v>195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22"/>
    </row>
  </sheetData>
  <mergeCells count="26">
    <mergeCell ref="A20:V20"/>
    <mergeCell ref="R4:R5"/>
    <mergeCell ref="A1:W1"/>
    <mergeCell ref="A2:W2"/>
    <mergeCell ref="A3:D3"/>
    <mergeCell ref="T3:W3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O5"/>
    <mergeCell ref="P4:P5"/>
    <mergeCell ref="Q4:Q5"/>
    <mergeCell ref="S4:T4"/>
    <mergeCell ref="U4:U5"/>
    <mergeCell ref="V4:V5"/>
    <mergeCell ref="W4:W5"/>
    <mergeCell ref="G14:W14"/>
    <mergeCell ref="G15:W15"/>
    <mergeCell ref="G16:W16"/>
    <mergeCell ref="G17:W17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1"/>
  <sheetViews>
    <sheetView zoomScale="55" zoomScaleNormal="55" workbookViewId="0" topLeftCell="A1">
      <selection activeCell="G9" sqref="G9"/>
    </sheetView>
  </sheetViews>
  <sheetFormatPr defaultColWidth="9.00390625" defaultRowHeight="12.75"/>
  <cols>
    <col min="1" max="1" width="7.25390625" style="15" customWidth="1"/>
    <col min="2" max="2" width="30.00390625" style="53" customWidth="1"/>
    <col min="3" max="3" width="12.375" style="15" customWidth="1"/>
    <col min="4" max="4" width="13.00390625" style="15" customWidth="1"/>
    <col min="5" max="5" width="7.00390625" style="15" hidden="1" customWidth="1"/>
    <col min="6" max="6" width="11.125" style="15" customWidth="1"/>
    <col min="7" max="7" width="36.75390625" style="15" customWidth="1"/>
    <col min="8" max="8" width="25.875" style="15" customWidth="1"/>
    <col min="9" max="9" width="8.75390625" style="15" customWidth="1"/>
    <col min="10" max="10" width="8.875" style="15" customWidth="1"/>
    <col min="11" max="11" width="7.00390625" style="15" customWidth="1"/>
    <col min="12" max="12" width="9.00390625" style="15" customWidth="1"/>
    <col min="13" max="15" width="7.00390625" style="15" customWidth="1"/>
    <col min="16" max="16" width="8.875" style="15" customWidth="1"/>
    <col min="17" max="17" width="15.125" style="15" customWidth="1"/>
    <col min="18" max="18" width="14.375" style="15" customWidth="1"/>
    <col min="19" max="19" width="17.75390625" style="15" customWidth="1"/>
    <col min="20" max="20" width="7.625" style="15" customWidth="1"/>
    <col min="21" max="21" width="13.125" style="15" customWidth="1"/>
    <col min="22" max="22" width="18.25390625" style="15" customWidth="1"/>
    <col min="23" max="23" width="6.75390625" style="15" customWidth="1"/>
    <col min="24" max="24" width="13.75390625" style="15" customWidth="1"/>
    <col min="25" max="25" width="9.125" style="15" customWidth="1"/>
    <col min="26" max="26" width="11.75390625" style="15" hidden="1" customWidth="1"/>
    <col min="27" max="16384" width="9.125" style="15" customWidth="1"/>
  </cols>
  <sheetData>
    <row r="1" spans="1:56" s="12" customFormat="1" ht="49.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05"/>
      <c r="Z1" s="4"/>
      <c r="AA1" s="4"/>
      <c r="AB1" s="4"/>
      <c r="AC1" s="4"/>
      <c r="AD1" s="4"/>
      <c r="AE1" s="4"/>
      <c r="AF1" s="4"/>
      <c r="AG1" s="4"/>
      <c r="AH1" s="4"/>
      <c r="AI1" s="4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2" customFormat="1" ht="86.25" customHeight="1" thickBot="1" thickTop="1">
      <c r="A2" s="169" t="s">
        <v>212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07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21" thickBot="1">
      <c r="A3" s="171" t="s">
        <v>26</v>
      </c>
      <c r="B3" s="171"/>
      <c r="C3" s="171"/>
      <c r="D3" s="171"/>
      <c r="E3" s="13"/>
      <c r="F3" s="14"/>
      <c r="U3" s="171" t="s">
        <v>27</v>
      </c>
      <c r="V3" s="171"/>
      <c r="W3" s="171"/>
      <c r="X3" s="171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21" thickBot="1">
      <c r="A4" s="159" t="s">
        <v>0</v>
      </c>
      <c r="B4" s="204" t="s">
        <v>1</v>
      </c>
      <c r="C4" s="157" t="s">
        <v>2</v>
      </c>
      <c r="D4" s="181" t="s">
        <v>3</v>
      </c>
      <c r="E4" s="152" t="s">
        <v>4</v>
      </c>
      <c r="F4" s="159" t="s">
        <v>5</v>
      </c>
      <c r="G4" s="159" t="s">
        <v>6</v>
      </c>
      <c r="H4" s="159" t="s">
        <v>19</v>
      </c>
      <c r="I4" s="161" t="s">
        <v>7</v>
      </c>
      <c r="J4" s="185"/>
      <c r="K4" s="185"/>
      <c r="L4" s="185"/>
      <c r="M4" s="185"/>
      <c r="N4" s="185"/>
      <c r="O4" s="185"/>
      <c r="P4" s="162"/>
      <c r="Q4" s="159" t="s">
        <v>8</v>
      </c>
      <c r="R4" s="159" t="s">
        <v>9</v>
      </c>
      <c r="S4" s="159" t="s">
        <v>17</v>
      </c>
      <c r="T4" s="183" t="s">
        <v>10</v>
      </c>
      <c r="U4" s="184"/>
      <c r="V4" s="159" t="s">
        <v>11</v>
      </c>
      <c r="W4" s="157" t="s">
        <v>12</v>
      </c>
      <c r="X4" s="157" t="s">
        <v>18</v>
      </c>
      <c r="Y4" s="208" t="s">
        <v>224</v>
      </c>
      <c r="Z4" s="109"/>
      <c r="AA4" s="111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27" ht="243" customHeight="1" thickBot="1">
      <c r="A5" s="160"/>
      <c r="B5" s="205"/>
      <c r="C5" s="158"/>
      <c r="D5" s="182"/>
      <c r="E5" s="176"/>
      <c r="F5" s="160"/>
      <c r="G5" s="160"/>
      <c r="H5" s="160"/>
      <c r="I5" s="91" t="s">
        <v>190</v>
      </c>
      <c r="J5" s="92" t="s">
        <v>191</v>
      </c>
      <c r="K5" s="92" t="s">
        <v>14</v>
      </c>
      <c r="L5" s="92" t="s">
        <v>189</v>
      </c>
      <c r="M5" s="92" t="s">
        <v>188</v>
      </c>
      <c r="N5" s="102" t="s">
        <v>185</v>
      </c>
      <c r="O5" s="102" t="s">
        <v>186</v>
      </c>
      <c r="P5" s="102" t="s">
        <v>187</v>
      </c>
      <c r="Q5" s="160"/>
      <c r="R5" s="160"/>
      <c r="S5" s="160"/>
      <c r="T5" s="91" t="s">
        <v>15</v>
      </c>
      <c r="U5" s="91" t="s">
        <v>16</v>
      </c>
      <c r="V5" s="160"/>
      <c r="W5" s="158"/>
      <c r="X5" s="158"/>
      <c r="Y5" s="209"/>
      <c r="Z5" s="110"/>
      <c r="AA5" s="111"/>
    </row>
    <row r="6" spans="1:26" ht="20.25">
      <c r="A6" s="81">
        <v>1</v>
      </c>
      <c r="B6" s="108" t="s">
        <v>80</v>
      </c>
      <c r="C6" s="94">
        <v>1993</v>
      </c>
      <c r="D6" s="94">
        <v>2</v>
      </c>
      <c r="E6" s="75"/>
      <c r="F6" s="75">
        <v>3</v>
      </c>
      <c r="G6" s="94" t="s">
        <v>234</v>
      </c>
      <c r="H6" s="94" t="s">
        <v>58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99">
        <v>0.001099537037037037</v>
      </c>
      <c r="R6" s="85">
        <v>0</v>
      </c>
      <c r="S6" s="85">
        <f aca="true" t="shared" si="0" ref="S6:S24">Q6-R6</f>
        <v>0.001099537037037037</v>
      </c>
      <c r="T6" s="81">
        <f aca="true" t="shared" si="1" ref="T6:T24">SUM(I6:P6)</f>
        <v>0</v>
      </c>
      <c r="U6" s="85">
        <f aca="true" t="shared" si="2" ref="U6:U23">T6*Z6</f>
        <v>0</v>
      </c>
      <c r="V6" s="85">
        <f aca="true" t="shared" si="3" ref="V6:V22">S6+U6</f>
        <v>0.001099537037037037</v>
      </c>
      <c r="W6" s="81">
        <v>1</v>
      </c>
      <c r="X6" s="81">
        <v>2</v>
      </c>
      <c r="Y6" s="100"/>
      <c r="Z6" s="7">
        <v>0.00011574074074074073</v>
      </c>
    </row>
    <row r="7" spans="1:26" ht="20.25">
      <c r="A7" s="8">
        <v>2</v>
      </c>
      <c r="B7" s="48" t="s">
        <v>78</v>
      </c>
      <c r="C7" s="44">
        <v>1992</v>
      </c>
      <c r="D7" s="44">
        <v>1</v>
      </c>
      <c r="E7" s="18"/>
      <c r="F7" s="8">
        <v>10</v>
      </c>
      <c r="G7" s="44" t="s">
        <v>97</v>
      </c>
      <c r="H7" s="44" t="s">
        <v>98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9">
        <v>0.001388888888888889</v>
      </c>
      <c r="R7" s="19">
        <v>0</v>
      </c>
      <c r="S7" s="19">
        <f t="shared" si="0"/>
        <v>0.001388888888888889</v>
      </c>
      <c r="T7" s="8">
        <f t="shared" si="1"/>
        <v>0</v>
      </c>
      <c r="U7" s="19">
        <f t="shared" si="2"/>
        <v>0</v>
      </c>
      <c r="V7" s="19">
        <f t="shared" si="3"/>
        <v>0.001388888888888889</v>
      </c>
      <c r="W7" s="8">
        <v>2</v>
      </c>
      <c r="X7" s="18">
        <v>3</v>
      </c>
      <c r="Y7" s="79"/>
      <c r="Z7" s="7">
        <v>0.00011574074074074073</v>
      </c>
    </row>
    <row r="8" spans="1:26" s="3" customFormat="1" ht="20.25">
      <c r="A8" s="8">
        <v>3</v>
      </c>
      <c r="B8" s="48" t="s">
        <v>82</v>
      </c>
      <c r="C8" s="44">
        <v>1992</v>
      </c>
      <c r="D8" s="44">
        <v>2</v>
      </c>
      <c r="E8" s="8"/>
      <c r="F8" s="18">
        <v>3</v>
      </c>
      <c r="G8" s="44" t="s">
        <v>97</v>
      </c>
      <c r="H8" s="44" t="s">
        <v>98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9">
        <v>0.0014930555555555556</v>
      </c>
      <c r="R8" s="19">
        <v>0</v>
      </c>
      <c r="S8" s="19">
        <f t="shared" si="0"/>
        <v>0.0014930555555555556</v>
      </c>
      <c r="T8" s="8">
        <f t="shared" si="1"/>
        <v>0</v>
      </c>
      <c r="U8" s="19">
        <f t="shared" si="2"/>
        <v>0</v>
      </c>
      <c r="V8" s="19">
        <f t="shared" si="3"/>
        <v>0.0014930555555555556</v>
      </c>
      <c r="W8" s="1">
        <v>3</v>
      </c>
      <c r="X8" s="74">
        <v>3</v>
      </c>
      <c r="Y8" s="79"/>
      <c r="Z8" s="7">
        <v>0.00011574074074074073</v>
      </c>
    </row>
    <row r="9" spans="1:26" ht="20.25">
      <c r="A9" s="8">
        <v>4</v>
      </c>
      <c r="B9" s="48" t="s">
        <v>84</v>
      </c>
      <c r="C9" s="44">
        <v>1993</v>
      </c>
      <c r="D9" s="44">
        <v>3</v>
      </c>
      <c r="E9" s="18"/>
      <c r="F9" s="8">
        <v>1</v>
      </c>
      <c r="G9" s="44" t="s">
        <v>237</v>
      </c>
      <c r="H9" s="44" t="s">
        <v>58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9">
        <v>0.0016435185185185183</v>
      </c>
      <c r="R9" s="19">
        <v>0</v>
      </c>
      <c r="S9" s="19">
        <f t="shared" si="0"/>
        <v>0.0016435185185185183</v>
      </c>
      <c r="T9" s="8">
        <f t="shared" si="1"/>
        <v>0</v>
      </c>
      <c r="U9" s="19">
        <f t="shared" si="2"/>
        <v>0</v>
      </c>
      <c r="V9" s="19">
        <f t="shared" si="3"/>
        <v>0.0016435185185185183</v>
      </c>
      <c r="W9" s="8">
        <v>4</v>
      </c>
      <c r="X9" s="8"/>
      <c r="Y9" s="79"/>
      <c r="Z9" s="7">
        <v>0.00011574074074074073</v>
      </c>
    </row>
    <row r="10" spans="1:26" ht="20.25">
      <c r="A10" s="8">
        <v>5</v>
      </c>
      <c r="B10" s="48" t="s">
        <v>86</v>
      </c>
      <c r="C10" s="44">
        <v>1993</v>
      </c>
      <c r="D10" s="44">
        <v>2</v>
      </c>
      <c r="E10" s="18"/>
      <c r="F10" s="8">
        <v>3</v>
      </c>
      <c r="G10" s="44" t="s">
        <v>97</v>
      </c>
      <c r="H10" s="44" t="s">
        <v>98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9">
        <v>0.0016435185185185183</v>
      </c>
      <c r="R10" s="19">
        <v>0</v>
      </c>
      <c r="S10" s="19">
        <f t="shared" si="0"/>
        <v>0.0016435185185185183</v>
      </c>
      <c r="T10" s="8">
        <f t="shared" si="1"/>
        <v>0</v>
      </c>
      <c r="U10" s="19">
        <f t="shared" si="2"/>
        <v>0</v>
      </c>
      <c r="V10" s="19">
        <f t="shared" si="3"/>
        <v>0.0016435185185185183</v>
      </c>
      <c r="W10" s="8">
        <v>4</v>
      </c>
      <c r="X10" s="8"/>
      <c r="Y10" s="74"/>
      <c r="Z10" s="7">
        <v>0.00011574074074074073</v>
      </c>
    </row>
    <row r="11" spans="1:26" s="3" customFormat="1" ht="20.25">
      <c r="A11" s="8">
        <v>6</v>
      </c>
      <c r="B11" s="48" t="s">
        <v>88</v>
      </c>
      <c r="C11" s="44">
        <v>1994</v>
      </c>
      <c r="D11" s="44">
        <v>2</v>
      </c>
      <c r="E11" s="18"/>
      <c r="F11" s="18">
        <v>3</v>
      </c>
      <c r="G11" s="44" t="s">
        <v>97</v>
      </c>
      <c r="H11" s="44" t="s">
        <v>98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1">
        <v>0.0017245370370370372</v>
      </c>
      <c r="R11" s="19">
        <v>0</v>
      </c>
      <c r="S11" s="19">
        <f t="shared" si="0"/>
        <v>0.0017245370370370372</v>
      </c>
      <c r="T11" s="8">
        <f t="shared" si="1"/>
        <v>0</v>
      </c>
      <c r="U11" s="19">
        <f t="shared" si="2"/>
        <v>0</v>
      </c>
      <c r="V11" s="19">
        <f t="shared" si="3"/>
        <v>0.0017245370370370372</v>
      </c>
      <c r="W11" s="8">
        <v>6</v>
      </c>
      <c r="X11" s="74"/>
      <c r="Y11" s="79"/>
      <c r="Z11" s="7">
        <v>0.00011574074074074073</v>
      </c>
    </row>
    <row r="12" spans="1:26" ht="40.5">
      <c r="A12" s="8">
        <v>7</v>
      </c>
      <c r="B12" s="48" t="s">
        <v>79</v>
      </c>
      <c r="C12" s="44">
        <v>1993</v>
      </c>
      <c r="D12" s="44">
        <v>2</v>
      </c>
      <c r="E12" s="18"/>
      <c r="F12" s="18">
        <v>3</v>
      </c>
      <c r="G12" s="69" t="s">
        <v>159</v>
      </c>
      <c r="H12" s="44" t="s">
        <v>181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1">
        <v>0.001736111111111111</v>
      </c>
      <c r="R12" s="19">
        <v>0</v>
      </c>
      <c r="S12" s="19">
        <f t="shared" si="0"/>
        <v>0.001736111111111111</v>
      </c>
      <c r="T12" s="8">
        <f t="shared" si="1"/>
        <v>0</v>
      </c>
      <c r="U12" s="19">
        <f t="shared" si="2"/>
        <v>0</v>
      </c>
      <c r="V12" s="19">
        <f t="shared" si="3"/>
        <v>0.001736111111111111</v>
      </c>
      <c r="W12" s="8">
        <v>7</v>
      </c>
      <c r="X12" s="8"/>
      <c r="Y12" s="39"/>
      <c r="Z12" s="7">
        <v>0.00011574074074074073</v>
      </c>
    </row>
    <row r="13" spans="1:26" ht="20.25">
      <c r="A13" s="8">
        <v>8</v>
      </c>
      <c r="B13" s="48" t="s">
        <v>85</v>
      </c>
      <c r="C13" s="44">
        <v>1992</v>
      </c>
      <c r="D13" s="44">
        <v>2</v>
      </c>
      <c r="E13" s="18"/>
      <c r="F13" s="8">
        <v>3</v>
      </c>
      <c r="G13" s="44" t="s">
        <v>75</v>
      </c>
      <c r="H13" s="44" t="s">
        <v>76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0.0017824074074074072</v>
      </c>
      <c r="R13" s="19">
        <v>0</v>
      </c>
      <c r="S13" s="19">
        <f t="shared" si="0"/>
        <v>0.0017824074074074072</v>
      </c>
      <c r="T13" s="8">
        <f t="shared" si="1"/>
        <v>0</v>
      </c>
      <c r="U13" s="19">
        <f t="shared" si="2"/>
        <v>0</v>
      </c>
      <c r="V13" s="19">
        <f t="shared" si="3"/>
        <v>0.0017824074074074072</v>
      </c>
      <c r="W13" s="8">
        <v>8</v>
      </c>
      <c r="X13" s="8"/>
      <c r="Y13" s="39"/>
      <c r="Z13" s="7">
        <v>0.00011574074074074073</v>
      </c>
    </row>
    <row r="14" spans="1:26" ht="20.25">
      <c r="A14" s="8">
        <v>9</v>
      </c>
      <c r="B14" s="48" t="s">
        <v>87</v>
      </c>
      <c r="C14" s="44">
        <v>1992</v>
      </c>
      <c r="D14" s="44">
        <v>2</v>
      </c>
      <c r="E14" s="18"/>
      <c r="F14" s="18">
        <v>3</v>
      </c>
      <c r="G14" s="44" t="s">
        <v>61</v>
      </c>
      <c r="H14" s="44" t="s">
        <v>160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1">
        <v>0.0018287037037037037</v>
      </c>
      <c r="R14" s="19">
        <v>0</v>
      </c>
      <c r="S14" s="19">
        <f t="shared" si="0"/>
        <v>0.0018287037037037037</v>
      </c>
      <c r="T14" s="8">
        <f t="shared" si="1"/>
        <v>0</v>
      </c>
      <c r="U14" s="19">
        <f t="shared" si="2"/>
        <v>0</v>
      </c>
      <c r="V14" s="19">
        <f t="shared" si="3"/>
        <v>0.0018287037037037037</v>
      </c>
      <c r="W14" s="8">
        <v>9</v>
      </c>
      <c r="X14" s="8"/>
      <c r="Y14" s="39"/>
      <c r="Z14" s="7">
        <v>0.00011574074074074073</v>
      </c>
    </row>
    <row r="15" spans="1:26" ht="40.5">
      <c r="A15" s="8">
        <v>10</v>
      </c>
      <c r="B15" s="48" t="s">
        <v>90</v>
      </c>
      <c r="C15" s="44">
        <v>1994</v>
      </c>
      <c r="D15" s="44" t="s">
        <v>55</v>
      </c>
      <c r="E15" s="8"/>
      <c r="F15" s="18"/>
      <c r="G15" s="69" t="s">
        <v>159</v>
      </c>
      <c r="H15" s="44" t="s">
        <v>181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8">
        <v>0</v>
      </c>
      <c r="P15" s="8">
        <v>3</v>
      </c>
      <c r="Q15" s="19">
        <v>0.0017824074074074072</v>
      </c>
      <c r="R15" s="19">
        <v>0</v>
      </c>
      <c r="S15" s="19">
        <f t="shared" si="0"/>
        <v>0.0017824074074074072</v>
      </c>
      <c r="T15" s="8">
        <f t="shared" si="1"/>
        <v>3</v>
      </c>
      <c r="U15" s="19">
        <f t="shared" si="2"/>
        <v>0.0003472222222222222</v>
      </c>
      <c r="V15" s="19">
        <f t="shared" si="3"/>
        <v>0.0021296296296296293</v>
      </c>
      <c r="W15" s="8">
        <v>10</v>
      </c>
      <c r="X15" s="8"/>
      <c r="Y15" s="39"/>
      <c r="Z15" s="7">
        <v>0.00011574074074074073</v>
      </c>
    </row>
    <row r="16" spans="1:26" ht="20.25">
      <c r="A16" s="8">
        <v>11</v>
      </c>
      <c r="B16" s="48" t="s">
        <v>81</v>
      </c>
      <c r="C16" s="44">
        <v>1994</v>
      </c>
      <c r="D16" s="44">
        <v>2</v>
      </c>
      <c r="E16" s="8"/>
      <c r="F16" s="8">
        <v>3</v>
      </c>
      <c r="G16" s="44" t="s">
        <v>61</v>
      </c>
      <c r="H16" s="44" t="s">
        <v>160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8">
        <v>6</v>
      </c>
      <c r="P16" s="8">
        <v>0</v>
      </c>
      <c r="Q16" s="45">
        <v>0.001550925925925926</v>
      </c>
      <c r="R16" s="19">
        <v>0</v>
      </c>
      <c r="S16" s="19">
        <f t="shared" si="0"/>
        <v>0.001550925925925926</v>
      </c>
      <c r="T16" s="8">
        <f t="shared" si="1"/>
        <v>6</v>
      </c>
      <c r="U16" s="19">
        <f t="shared" si="2"/>
        <v>0.0006944444444444444</v>
      </c>
      <c r="V16" s="19">
        <f t="shared" si="3"/>
        <v>0.0022453703703703707</v>
      </c>
      <c r="W16" s="8">
        <v>11</v>
      </c>
      <c r="X16" s="18"/>
      <c r="Y16" s="39"/>
      <c r="Z16" s="7">
        <v>0.00011574074074074073</v>
      </c>
    </row>
    <row r="17" spans="1:26" s="3" customFormat="1" ht="20.25">
      <c r="A17" s="8">
        <v>12</v>
      </c>
      <c r="B17" s="48" t="s">
        <v>92</v>
      </c>
      <c r="C17" s="44">
        <v>1993</v>
      </c>
      <c r="D17" s="44" t="s">
        <v>55</v>
      </c>
      <c r="E17" s="18"/>
      <c r="F17" s="8"/>
      <c r="G17" s="44" t="s">
        <v>75</v>
      </c>
      <c r="H17" s="44" t="s">
        <v>76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8">
        <v>0</v>
      </c>
      <c r="P17" s="8">
        <v>0</v>
      </c>
      <c r="Q17" s="19">
        <v>0.002511574074074074</v>
      </c>
      <c r="R17" s="19">
        <v>0</v>
      </c>
      <c r="S17" s="19">
        <f t="shared" si="0"/>
        <v>0.002511574074074074</v>
      </c>
      <c r="T17" s="8">
        <f t="shared" si="1"/>
        <v>0</v>
      </c>
      <c r="U17" s="19">
        <f t="shared" si="2"/>
        <v>0</v>
      </c>
      <c r="V17" s="19">
        <f t="shared" si="3"/>
        <v>0.002511574074074074</v>
      </c>
      <c r="W17" s="8">
        <v>12</v>
      </c>
      <c r="X17" s="32"/>
      <c r="Y17" s="32"/>
      <c r="Z17" s="7">
        <v>0.00011574074074074073</v>
      </c>
    </row>
    <row r="18" spans="1:26" ht="40.5">
      <c r="A18" s="8">
        <v>13</v>
      </c>
      <c r="B18" s="48" t="s">
        <v>93</v>
      </c>
      <c r="C18" s="44">
        <v>1994</v>
      </c>
      <c r="D18" s="44" t="s">
        <v>55</v>
      </c>
      <c r="E18" s="18"/>
      <c r="F18" s="8"/>
      <c r="G18" s="69" t="s">
        <v>159</v>
      </c>
      <c r="H18" s="44" t="s">
        <v>181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8">
        <v>0</v>
      </c>
      <c r="P18" s="8">
        <v>3</v>
      </c>
      <c r="Q18" s="19">
        <v>0.002789351851851852</v>
      </c>
      <c r="R18" s="19">
        <v>0</v>
      </c>
      <c r="S18" s="19">
        <f t="shared" si="0"/>
        <v>0.002789351851851852</v>
      </c>
      <c r="T18" s="8">
        <f t="shared" si="1"/>
        <v>3</v>
      </c>
      <c r="U18" s="19">
        <f t="shared" si="2"/>
        <v>0.0003472222222222222</v>
      </c>
      <c r="V18" s="19">
        <f t="shared" si="3"/>
        <v>0.003136574074074074</v>
      </c>
      <c r="W18" s="8">
        <v>13</v>
      </c>
      <c r="X18" s="8"/>
      <c r="Y18" s="39"/>
      <c r="Z18" s="7">
        <v>0.00011574074074074073</v>
      </c>
    </row>
    <row r="19" spans="1:26" ht="20.25">
      <c r="A19" s="8">
        <v>14</v>
      </c>
      <c r="B19" s="48" t="s">
        <v>96</v>
      </c>
      <c r="C19" s="44">
        <v>1994</v>
      </c>
      <c r="D19" s="44" t="s">
        <v>55</v>
      </c>
      <c r="E19" s="8"/>
      <c r="F19" s="18"/>
      <c r="G19" s="44" t="s">
        <v>71</v>
      </c>
      <c r="H19" s="44" t="s">
        <v>72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8">
        <v>0</v>
      </c>
      <c r="P19" s="8">
        <v>0</v>
      </c>
      <c r="Q19" s="19">
        <v>0.003159722222222222</v>
      </c>
      <c r="R19" s="19">
        <v>0</v>
      </c>
      <c r="S19" s="19">
        <f t="shared" si="0"/>
        <v>0.003159722222222222</v>
      </c>
      <c r="T19" s="8">
        <f t="shared" si="1"/>
        <v>0</v>
      </c>
      <c r="U19" s="19">
        <f t="shared" si="2"/>
        <v>0</v>
      </c>
      <c r="V19" s="19">
        <f t="shared" si="3"/>
        <v>0.003159722222222222</v>
      </c>
      <c r="W19" s="8">
        <v>14</v>
      </c>
      <c r="X19" s="8"/>
      <c r="Y19" s="39"/>
      <c r="Z19" s="7">
        <v>0.00011574074074074073</v>
      </c>
    </row>
    <row r="20" spans="1:26" ht="20.25">
      <c r="A20" s="8">
        <v>15</v>
      </c>
      <c r="B20" s="48" t="s">
        <v>95</v>
      </c>
      <c r="C20" s="44">
        <v>1994</v>
      </c>
      <c r="D20" s="44" t="s">
        <v>55</v>
      </c>
      <c r="E20" s="18"/>
      <c r="F20" s="18"/>
      <c r="G20" s="44" t="s">
        <v>65</v>
      </c>
      <c r="H20" s="44" t="s">
        <v>66</v>
      </c>
      <c r="I20" s="112" t="s">
        <v>171</v>
      </c>
      <c r="J20" s="112" t="s">
        <v>171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21">
        <v>0.003194444444444444</v>
      </c>
      <c r="R20" s="19">
        <v>0</v>
      </c>
      <c r="S20" s="19">
        <f t="shared" si="0"/>
        <v>0.003194444444444444</v>
      </c>
      <c r="T20" s="8">
        <f t="shared" si="1"/>
        <v>0</v>
      </c>
      <c r="U20" s="19">
        <f t="shared" si="2"/>
        <v>0</v>
      </c>
      <c r="V20" s="19">
        <f t="shared" si="3"/>
        <v>0.003194444444444444</v>
      </c>
      <c r="W20" s="8">
        <v>15</v>
      </c>
      <c r="X20" s="8"/>
      <c r="Y20" s="79" t="s">
        <v>228</v>
      </c>
      <c r="Z20" s="7">
        <v>0.00011574074074074073</v>
      </c>
    </row>
    <row r="21" spans="1:26" ht="20.25">
      <c r="A21" s="8">
        <v>16</v>
      </c>
      <c r="B21" s="48" t="s">
        <v>89</v>
      </c>
      <c r="C21" s="44">
        <v>1994</v>
      </c>
      <c r="D21" s="44" t="s">
        <v>55</v>
      </c>
      <c r="E21" s="8"/>
      <c r="F21" s="8"/>
      <c r="G21" s="44" t="s">
        <v>71</v>
      </c>
      <c r="H21" s="44" t="s">
        <v>72</v>
      </c>
      <c r="I21" s="77" t="s">
        <v>171</v>
      </c>
      <c r="J21" s="77" t="s">
        <v>171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45">
        <v>0.00318287037037037</v>
      </c>
      <c r="R21" s="19">
        <v>0</v>
      </c>
      <c r="S21" s="19">
        <f t="shared" si="0"/>
        <v>0.00318287037037037</v>
      </c>
      <c r="T21" s="8">
        <f t="shared" si="1"/>
        <v>1</v>
      </c>
      <c r="U21" s="19">
        <f t="shared" si="2"/>
        <v>0.00011574074074074073</v>
      </c>
      <c r="V21" s="19">
        <f t="shared" si="3"/>
        <v>0.003298611111111111</v>
      </c>
      <c r="W21" s="8">
        <v>16</v>
      </c>
      <c r="X21" s="8"/>
      <c r="Y21" s="79" t="s">
        <v>228</v>
      </c>
      <c r="Z21" s="7">
        <v>0.00011574074074074073</v>
      </c>
    </row>
    <row r="22" spans="1:26" ht="20.25">
      <c r="A22" s="8">
        <v>17</v>
      </c>
      <c r="B22" s="48" t="s">
        <v>94</v>
      </c>
      <c r="C22" s="44">
        <v>1994</v>
      </c>
      <c r="D22" s="44" t="s">
        <v>55</v>
      </c>
      <c r="E22" s="18"/>
      <c r="F22" s="18"/>
      <c r="G22" s="44" t="s">
        <v>71</v>
      </c>
      <c r="H22" s="44" t="s">
        <v>72</v>
      </c>
      <c r="I22" s="112" t="s">
        <v>171</v>
      </c>
      <c r="J22" s="112" t="s">
        <v>171</v>
      </c>
      <c r="K22" s="112" t="s">
        <v>171</v>
      </c>
      <c r="L22" s="18">
        <v>0</v>
      </c>
      <c r="M22" s="18">
        <v>0</v>
      </c>
      <c r="N22" s="18">
        <v>3</v>
      </c>
      <c r="O22" s="18">
        <v>0</v>
      </c>
      <c r="P22" s="18">
        <v>0</v>
      </c>
      <c r="Q22" s="21">
        <v>0.003043981481481482</v>
      </c>
      <c r="R22" s="19">
        <v>0</v>
      </c>
      <c r="S22" s="19">
        <f t="shared" si="0"/>
        <v>0.003043981481481482</v>
      </c>
      <c r="T22" s="8">
        <f t="shared" si="1"/>
        <v>3</v>
      </c>
      <c r="U22" s="19">
        <f t="shared" si="2"/>
        <v>0.0003472222222222222</v>
      </c>
      <c r="V22" s="19">
        <f t="shared" si="3"/>
        <v>0.0033912037037037044</v>
      </c>
      <c r="W22" s="8">
        <v>17</v>
      </c>
      <c r="X22" s="8"/>
      <c r="Y22" s="79" t="s">
        <v>226</v>
      </c>
      <c r="Z22" s="7">
        <v>0.00011574074074074073</v>
      </c>
    </row>
    <row r="23" spans="1:26" ht="20.25">
      <c r="A23" s="8">
        <v>18</v>
      </c>
      <c r="B23" s="48" t="s">
        <v>91</v>
      </c>
      <c r="C23" s="44">
        <v>1994</v>
      </c>
      <c r="D23" s="44" t="s">
        <v>55</v>
      </c>
      <c r="E23" s="18"/>
      <c r="F23" s="8"/>
      <c r="G23" s="44" t="s">
        <v>71</v>
      </c>
      <c r="H23" s="44" t="s">
        <v>72</v>
      </c>
      <c r="I23" s="77" t="s">
        <v>171</v>
      </c>
      <c r="J23" s="77" t="s">
        <v>171</v>
      </c>
      <c r="K23" s="77" t="s">
        <v>171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9" t="s">
        <v>223</v>
      </c>
      <c r="R23" s="19">
        <v>0</v>
      </c>
      <c r="S23" s="19" t="e">
        <f t="shared" si="0"/>
        <v>#VALUE!</v>
      </c>
      <c r="T23" s="8">
        <f t="shared" si="1"/>
        <v>0</v>
      </c>
      <c r="U23" s="19">
        <f t="shared" si="2"/>
        <v>0</v>
      </c>
      <c r="V23" s="19" t="s">
        <v>227</v>
      </c>
      <c r="W23" s="8"/>
      <c r="X23" s="8"/>
      <c r="Y23" s="79" t="s">
        <v>226</v>
      </c>
      <c r="Z23" s="7">
        <v>0.00011574074074074073</v>
      </c>
    </row>
    <row r="24" spans="1:26" ht="20.25">
      <c r="A24" s="8">
        <v>19</v>
      </c>
      <c r="B24" s="48" t="s">
        <v>83</v>
      </c>
      <c r="C24" s="44">
        <v>1992</v>
      </c>
      <c r="D24" s="44">
        <v>2</v>
      </c>
      <c r="E24" s="18"/>
      <c r="F24" s="18"/>
      <c r="G24" s="44" t="s">
        <v>61</v>
      </c>
      <c r="H24" s="44" t="s">
        <v>160</v>
      </c>
      <c r="I24" s="52"/>
      <c r="J24" s="52"/>
      <c r="K24" s="52"/>
      <c r="L24" s="52"/>
      <c r="M24" s="52"/>
      <c r="N24" s="52"/>
      <c r="O24" s="52"/>
      <c r="P24" s="52"/>
      <c r="Q24" s="51" t="s">
        <v>177</v>
      </c>
      <c r="R24" s="19">
        <v>0</v>
      </c>
      <c r="S24" s="19" t="e">
        <f t="shared" si="0"/>
        <v>#VALUE!</v>
      </c>
      <c r="T24" s="8">
        <f t="shared" si="1"/>
        <v>0</v>
      </c>
      <c r="U24" s="78" t="e">
        <f>T24*#REF!</f>
        <v>#REF!</v>
      </c>
      <c r="V24" s="19" t="s">
        <v>177</v>
      </c>
      <c r="W24" s="8"/>
      <c r="X24" s="8"/>
      <c r="Y24" s="79"/>
      <c r="Z24" s="7">
        <v>0.00011574074074074073</v>
      </c>
    </row>
    <row r="25" spans="2:22" ht="20.25" hidden="1">
      <c r="B25" s="53" t="s">
        <v>24</v>
      </c>
      <c r="G25" s="156" t="s">
        <v>20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</row>
    <row r="26" spans="7:22" ht="20.25" hidden="1">
      <c r="G26" s="156" t="s">
        <v>21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7:22" ht="20.25" hidden="1">
      <c r="G27" s="156" t="s">
        <v>22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</row>
    <row r="28" spans="7:22" ht="20.25" hidden="1">
      <c r="G28" s="156" t="s">
        <v>23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</row>
    <row r="29" spans="7:22" ht="20.25" hidden="1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7:22" ht="20.25" hidden="1"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20.25">
      <c r="A31" s="47"/>
      <c r="B31" s="47"/>
      <c r="C31" s="47"/>
      <c r="D31" s="47"/>
      <c r="E31" s="47"/>
      <c r="F31" s="47"/>
      <c r="G31" s="47"/>
      <c r="H31" s="47"/>
      <c r="I31" s="47"/>
      <c r="P31" s="22"/>
      <c r="V31" s="22"/>
    </row>
    <row r="32" spans="1:22" ht="20.25">
      <c r="A32" s="156" t="s">
        <v>213</v>
      </c>
      <c r="B32" s="156"/>
      <c r="C32" s="156"/>
      <c r="D32" s="156"/>
      <c r="E32" s="156"/>
      <c r="F32" s="156"/>
      <c r="G32" s="156"/>
      <c r="H32" s="15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2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20.25">
      <c r="A34" s="22"/>
      <c r="B34" s="22"/>
      <c r="C34" s="22"/>
      <c r="D34" s="22"/>
      <c r="E34" s="22"/>
      <c r="F34" s="76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1" ht="20.25">
      <c r="A35" s="22"/>
      <c r="B35" s="22"/>
      <c r="C35" s="22"/>
      <c r="D35" s="22"/>
      <c r="E35" s="22"/>
      <c r="F35" s="156" t="s">
        <v>214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</row>
    <row r="36" spans="2:23" ht="20.25">
      <c r="B36" s="15"/>
      <c r="E36" s="156" t="s">
        <v>215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22"/>
    </row>
    <row r="37" spans="2:23" ht="20.25">
      <c r="B37" s="15"/>
      <c r="E37" s="156" t="s">
        <v>216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22"/>
      <c r="W37" s="22"/>
    </row>
    <row r="38" spans="2:23" ht="20.25">
      <c r="B38" s="15"/>
      <c r="E38" s="156" t="s">
        <v>217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23"/>
      <c r="W38" s="23"/>
    </row>
    <row r="39" ht="20.25">
      <c r="B39" s="15"/>
    </row>
    <row r="40" spans="1:22" ht="20.25">
      <c r="A40" s="156" t="s">
        <v>195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22"/>
    </row>
    <row r="41" spans="1:22" ht="20.25">
      <c r="A41" s="47"/>
      <c r="B41" s="47"/>
      <c r="C41" s="47"/>
      <c r="D41" s="47"/>
      <c r="E41" s="47"/>
      <c r="F41" s="47"/>
      <c r="G41" s="47"/>
      <c r="H41" s="47"/>
      <c r="I41" s="47"/>
      <c r="P41" s="22"/>
      <c r="V41" s="22"/>
    </row>
  </sheetData>
  <mergeCells count="31">
    <mergeCell ref="Y4:Y5"/>
    <mergeCell ref="E36:V36"/>
    <mergeCell ref="E37:U37"/>
    <mergeCell ref="E38:U38"/>
    <mergeCell ref="F4:F5"/>
    <mergeCell ref="G4:G5"/>
    <mergeCell ref="H4:H5"/>
    <mergeCell ref="X4:X5"/>
    <mergeCell ref="I4:P4"/>
    <mergeCell ref="Q4:Q5"/>
    <mergeCell ref="A40:U40"/>
    <mergeCell ref="A1:X1"/>
    <mergeCell ref="A2:X2"/>
    <mergeCell ref="A3:D3"/>
    <mergeCell ref="U3:X3"/>
    <mergeCell ref="A4:A5"/>
    <mergeCell ref="B4:B5"/>
    <mergeCell ref="C4:C5"/>
    <mergeCell ref="D4:D5"/>
    <mergeCell ref="E4:E5"/>
    <mergeCell ref="F35:U35"/>
    <mergeCell ref="T4:U4"/>
    <mergeCell ref="G27:V27"/>
    <mergeCell ref="G28:V28"/>
    <mergeCell ref="A32:H32"/>
    <mergeCell ref="V4:V5"/>
    <mergeCell ref="W4:W5"/>
    <mergeCell ref="G25:V25"/>
    <mergeCell ref="G26:V26"/>
    <mergeCell ref="R4:R5"/>
    <mergeCell ref="S4:S5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8"/>
  <sheetViews>
    <sheetView zoomScale="60" zoomScaleNormal="60" workbookViewId="0" topLeftCell="A1">
      <selection activeCell="G7" sqref="G7"/>
    </sheetView>
  </sheetViews>
  <sheetFormatPr defaultColWidth="9.00390625" defaultRowHeight="12.75"/>
  <cols>
    <col min="1" max="1" width="7.25390625" style="15" customWidth="1"/>
    <col min="2" max="2" width="33.25390625" style="33" customWidth="1"/>
    <col min="3" max="3" width="8.25390625" style="37" customWidth="1"/>
    <col min="4" max="4" width="7.00390625" style="37" customWidth="1"/>
    <col min="5" max="5" width="7.00390625" style="37" hidden="1" customWidth="1"/>
    <col min="6" max="6" width="10.25390625" style="37" customWidth="1"/>
    <col min="7" max="7" width="39.25390625" style="37" customWidth="1"/>
    <col min="8" max="8" width="25.875" style="37" customWidth="1"/>
    <col min="9" max="9" width="7.75390625" style="15" customWidth="1"/>
    <col min="10" max="10" width="8.875" style="15" customWidth="1"/>
    <col min="11" max="11" width="7.00390625" style="15" customWidth="1"/>
    <col min="12" max="12" width="6.875" style="15" customWidth="1"/>
    <col min="13" max="15" width="7.00390625" style="15" customWidth="1"/>
    <col min="16" max="16" width="8.875" style="15" customWidth="1"/>
    <col min="17" max="17" width="15.125" style="15" customWidth="1"/>
    <col min="18" max="18" width="14.375" style="15" customWidth="1"/>
    <col min="19" max="19" width="17.75390625" style="15" customWidth="1"/>
    <col min="20" max="20" width="7.625" style="15" customWidth="1"/>
    <col min="21" max="21" width="12.375" style="15" customWidth="1"/>
    <col min="22" max="22" width="18.25390625" style="15" customWidth="1"/>
    <col min="23" max="23" width="6.75390625" style="15" customWidth="1"/>
    <col min="24" max="24" width="13.75390625" style="15" customWidth="1"/>
    <col min="25" max="25" width="9.125" style="15" customWidth="1"/>
    <col min="26" max="26" width="13.375" style="15" hidden="1" customWidth="1"/>
    <col min="27" max="16384" width="9.125" style="15" customWidth="1"/>
  </cols>
  <sheetData>
    <row r="1" spans="1:56" s="12" customFormat="1" ht="83.2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05"/>
      <c r="Z1" s="4"/>
      <c r="AA1" s="4"/>
      <c r="AB1" s="4"/>
      <c r="AC1" s="4"/>
      <c r="AD1" s="4"/>
      <c r="AE1" s="4"/>
      <c r="AF1" s="4"/>
      <c r="AG1" s="4"/>
      <c r="AH1" s="4"/>
      <c r="AI1" s="4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2" customFormat="1" ht="90.75" customHeight="1" thickBot="1" thickTop="1">
      <c r="A2" s="169" t="s">
        <v>211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9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21" thickBot="1">
      <c r="A3" s="171" t="s">
        <v>26</v>
      </c>
      <c r="B3" s="171"/>
      <c r="C3" s="171"/>
      <c r="D3" s="171"/>
      <c r="E3" s="36"/>
      <c r="F3" s="35"/>
      <c r="U3" s="171" t="s">
        <v>27</v>
      </c>
      <c r="V3" s="171"/>
      <c r="W3" s="171"/>
      <c r="X3" s="171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21" thickBot="1">
      <c r="A4" s="159" t="s">
        <v>0</v>
      </c>
      <c r="B4" s="166" t="s">
        <v>1</v>
      </c>
      <c r="C4" s="157" t="s">
        <v>2</v>
      </c>
      <c r="D4" s="200" t="s">
        <v>3</v>
      </c>
      <c r="E4" s="153" t="s">
        <v>4</v>
      </c>
      <c r="F4" s="159" t="s">
        <v>5</v>
      </c>
      <c r="G4" s="210" t="s">
        <v>6</v>
      </c>
      <c r="H4" s="166" t="s">
        <v>19</v>
      </c>
      <c r="I4" s="161" t="s">
        <v>7</v>
      </c>
      <c r="J4" s="185"/>
      <c r="K4" s="185"/>
      <c r="L4" s="185"/>
      <c r="M4" s="185"/>
      <c r="N4" s="185"/>
      <c r="O4" s="185"/>
      <c r="P4" s="162"/>
      <c r="Q4" s="210" t="s">
        <v>8</v>
      </c>
      <c r="R4" s="210" t="s">
        <v>9</v>
      </c>
      <c r="S4" s="210" t="s">
        <v>17</v>
      </c>
      <c r="T4" s="163" t="s">
        <v>10</v>
      </c>
      <c r="U4" s="165"/>
      <c r="V4" s="159" t="s">
        <v>11</v>
      </c>
      <c r="W4" s="157" t="s">
        <v>12</v>
      </c>
      <c r="X4" s="200" t="s">
        <v>18</v>
      </c>
      <c r="Y4" s="212" t="s">
        <v>224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25" ht="237" customHeight="1" thickBot="1">
      <c r="A5" s="160"/>
      <c r="B5" s="167"/>
      <c r="C5" s="158"/>
      <c r="D5" s="201"/>
      <c r="E5" s="154"/>
      <c r="F5" s="160"/>
      <c r="G5" s="211"/>
      <c r="H5" s="167"/>
      <c r="I5" s="103" t="s">
        <v>190</v>
      </c>
      <c r="J5" s="91" t="s">
        <v>191</v>
      </c>
      <c r="K5" s="104" t="s">
        <v>14</v>
      </c>
      <c r="L5" s="91" t="s">
        <v>189</v>
      </c>
      <c r="M5" s="92" t="s">
        <v>188</v>
      </c>
      <c r="N5" s="102" t="s">
        <v>185</v>
      </c>
      <c r="O5" s="102" t="s">
        <v>186</v>
      </c>
      <c r="P5" s="102" t="s">
        <v>187</v>
      </c>
      <c r="Q5" s="211"/>
      <c r="R5" s="211"/>
      <c r="S5" s="211"/>
      <c r="T5" s="91" t="s">
        <v>15</v>
      </c>
      <c r="U5" s="91" t="s">
        <v>16</v>
      </c>
      <c r="V5" s="160"/>
      <c r="W5" s="158"/>
      <c r="X5" s="201"/>
      <c r="Y5" s="213"/>
    </row>
    <row r="6" spans="1:26" ht="42.75" customHeight="1">
      <c r="A6" s="81">
        <v>1</v>
      </c>
      <c r="B6" s="82" t="s">
        <v>101</v>
      </c>
      <c r="C6" s="94">
        <v>1994</v>
      </c>
      <c r="D6" s="94">
        <v>2</v>
      </c>
      <c r="E6" s="75"/>
      <c r="F6" s="75">
        <v>3</v>
      </c>
      <c r="G6" s="94" t="s">
        <v>231</v>
      </c>
      <c r="H6" s="94" t="s">
        <v>58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99">
        <v>0.0016435185185185183</v>
      </c>
      <c r="R6" s="85">
        <v>0</v>
      </c>
      <c r="S6" s="85">
        <f aca="true" t="shared" si="0" ref="S6:S11">Q6-R6</f>
        <v>0.0016435185185185183</v>
      </c>
      <c r="T6" s="81">
        <f aca="true" t="shared" si="1" ref="T6:T11">SUM(I6:P6)</f>
        <v>0</v>
      </c>
      <c r="U6" s="85">
        <f aca="true" t="shared" si="2" ref="U6:U11">T6*Z6</f>
        <v>0</v>
      </c>
      <c r="V6" s="106">
        <f aca="true" t="shared" si="3" ref="V6:V11">S6+U6</f>
        <v>0.0016435185185185183</v>
      </c>
      <c r="W6" s="88">
        <v>1</v>
      </c>
      <c r="X6" s="101"/>
      <c r="Y6" s="100"/>
      <c r="Z6" s="7">
        <v>0.00011574074074074073</v>
      </c>
    </row>
    <row r="7" spans="1:26" ht="20.25">
      <c r="A7" s="8">
        <v>2</v>
      </c>
      <c r="B7" s="68" t="s">
        <v>100</v>
      </c>
      <c r="C7" s="44">
        <v>1994</v>
      </c>
      <c r="D7" s="44">
        <v>2</v>
      </c>
      <c r="E7" s="18"/>
      <c r="F7" s="8">
        <v>3</v>
      </c>
      <c r="G7" s="44" t="s">
        <v>232</v>
      </c>
      <c r="H7" s="44" t="s">
        <v>58</v>
      </c>
      <c r="I7" s="8">
        <v>0</v>
      </c>
      <c r="J7" s="8">
        <v>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9">
        <v>0.001365740740740741</v>
      </c>
      <c r="R7" s="19">
        <v>0</v>
      </c>
      <c r="S7" s="19">
        <f t="shared" si="0"/>
        <v>0.001365740740740741</v>
      </c>
      <c r="T7" s="8">
        <f t="shared" si="1"/>
        <v>6</v>
      </c>
      <c r="U7" s="19">
        <f t="shared" si="2"/>
        <v>0.0006944444444444444</v>
      </c>
      <c r="V7" s="19">
        <f t="shared" si="3"/>
        <v>0.0020601851851851853</v>
      </c>
      <c r="W7" s="87">
        <v>2</v>
      </c>
      <c r="X7" s="8"/>
      <c r="Y7" s="79"/>
      <c r="Z7" s="7">
        <v>0.00011574074074074073</v>
      </c>
    </row>
    <row r="8" spans="1:26" ht="40.5">
      <c r="A8" s="8">
        <v>3</v>
      </c>
      <c r="B8" s="68" t="s">
        <v>99</v>
      </c>
      <c r="C8" s="44">
        <v>1993</v>
      </c>
      <c r="D8" s="44">
        <v>2</v>
      </c>
      <c r="E8" s="18"/>
      <c r="F8" s="8">
        <v>3</v>
      </c>
      <c r="G8" s="69" t="s">
        <v>159</v>
      </c>
      <c r="H8" s="44" t="s">
        <v>181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19">
        <v>0.002488425925925926</v>
      </c>
      <c r="R8" s="19">
        <v>0</v>
      </c>
      <c r="S8" s="19">
        <f t="shared" si="0"/>
        <v>0.002488425925925926</v>
      </c>
      <c r="T8" s="8">
        <f t="shared" si="1"/>
        <v>1</v>
      </c>
      <c r="U8" s="19">
        <f t="shared" si="2"/>
        <v>0.00011574074074074073</v>
      </c>
      <c r="V8" s="19">
        <f t="shared" si="3"/>
        <v>0.002604166666666667</v>
      </c>
      <c r="W8" s="20">
        <v>3</v>
      </c>
      <c r="X8" s="8"/>
      <c r="Y8" s="79"/>
      <c r="Z8" s="7">
        <v>0.00011574074074074073</v>
      </c>
    </row>
    <row r="9" spans="1:26" ht="20.25">
      <c r="A9" s="8">
        <v>4</v>
      </c>
      <c r="B9" s="68" t="s">
        <v>105</v>
      </c>
      <c r="C9" s="44">
        <v>1994</v>
      </c>
      <c r="D9" s="44" t="s">
        <v>55</v>
      </c>
      <c r="E9" s="18"/>
      <c r="F9" s="18"/>
      <c r="G9" s="44" t="s">
        <v>59</v>
      </c>
      <c r="H9" s="44" t="s">
        <v>60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1">
        <v>0.003252314814814815</v>
      </c>
      <c r="R9" s="19">
        <v>0</v>
      </c>
      <c r="S9" s="19">
        <f t="shared" si="0"/>
        <v>0.003252314814814815</v>
      </c>
      <c r="T9" s="8">
        <f t="shared" si="1"/>
        <v>0</v>
      </c>
      <c r="U9" s="19">
        <f t="shared" si="2"/>
        <v>0</v>
      </c>
      <c r="V9" s="19">
        <f t="shared" si="3"/>
        <v>0.003252314814814815</v>
      </c>
      <c r="W9" s="8">
        <v>4</v>
      </c>
      <c r="X9" s="8"/>
      <c r="Y9" s="79"/>
      <c r="Z9" s="7">
        <v>0.00011574074074074073</v>
      </c>
    </row>
    <row r="10" spans="1:26" s="3" customFormat="1" ht="20.25">
      <c r="A10" s="8">
        <v>5</v>
      </c>
      <c r="B10" s="68" t="s">
        <v>103</v>
      </c>
      <c r="C10" s="44">
        <v>1993</v>
      </c>
      <c r="D10" s="44" t="s">
        <v>55</v>
      </c>
      <c r="E10" s="8"/>
      <c r="F10" s="18"/>
      <c r="G10" s="44" t="s">
        <v>75</v>
      </c>
      <c r="H10" s="44" t="s">
        <v>76</v>
      </c>
      <c r="I10" s="8">
        <v>6</v>
      </c>
      <c r="J10" s="8">
        <v>0</v>
      </c>
      <c r="K10" s="77" t="s">
        <v>171</v>
      </c>
      <c r="L10" s="8">
        <v>0</v>
      </c>
      <c r="M10" s="8">
        <v>0</v>
      </c>
      <c r="N10" s="8">
        <v>0</v>
      </c>
      <c r="O10" s="8">
        <v>0</v>
      </c>
      <c r="P10" s="8">
        <v>3</v>
      </c>
      <c r="Q10" s="19">
        <v>0.0032407407407407406</v>
      </c>
      <c r="R10" s="19">
        <v>0</v>
      </c>
      <c r="S10" s="19">
        <f t="shared" si="0"/>
        <v>0.0032407407407407406</v>
      </c>
      <c r="T10" s="8">
        <f t="shared" si="1"/>
        <v>9</v>
      </c>
      <c r="U10" s="19">
        <f t="shared" si="2"/>
        <v>0.0010416666666666667</v>
      </c>
      <c r="V10" s="19">
        <f t="shared" si="3"/>
        <v>0.0042824074074074075</v>
      </c>
      <c r="W10" s="8">
        <v>5</v>
      </c>
      <c r="X10" s="32"/>
      <c r="Y10" s="74" t="s">
        <v>225</v>
      </c>
      <c r="Z10" s="7">
        <v>0.00011574074074074073</v>
      </c>
    </row>
    <row r="11" spans="1:26" ht="20.25">
      <c r="A11" s="8">
        <v>6</v>
      </c>
      <c r="B11" s="68" t="s">
        <v>102</v>
      </c>
      <c r="C11" s="44">
        <v>1994</v>
      </c>
      <c r="D11" s="44" t="s">
        <v>55</v>
      </c>
      <c r="E11" s="8"/>
      <c r="F11" s="18"/>
      <c r="G11" s="44" t="s">
        <v>71</v>
      </c>
      <c r="H11" s="44" t="s">
        <v>72</v>
      </c>
      <c r="I11" s="77" t="s">
        <v>171</v>
      </c>
      <c r="J11" s="77" t="s">
        <v>171</v>
      </c>
      <c r="K11" s="77" t="s">
        <v>171</v>
      </c>
      <c r="L11" s="8">
        <v>0</v>
      </c>
      <c r="M11" s="8">
        <v>0</v>
      </c>
      <c r="N11" s="8">
        <v>3</v>
      </c>
      <c r="O11" s="8">
        <v>0</v>
      </c>
      <c r="P11" s="8">
        <v>3</v>
      </c>
      <c r="Q11" s="19">
        <v>0.0032291666666666666</v>
      </c>
      <c r="R11" s="19">
        <v>0</v>
      </c>
      <c r="S11" s="19">
        <f t="shared" si="0"/>
        <v>0.0032291666666666666</v>
      </c>
      <c r="T11" s="8">
        <f t="shared" si="1"/>
        <v>6</v>
      </c>
      <c r="U11" s="19">
        <f t="shared" si="2"/>
        <v>0.0006944444444444444</v>
      </c>
      <c r="V11" s="19">
        <f t="shared" si="3"/>
        <v>0.003923611111111111</v>
      </c>
      <c r="W11" s="8">
        <v>6</v>
      </c>
      <c r="X11" s="8"/>
      <c r="Y11" s="79" t="s">
        <v>226</v>
      </c>
      <c r="Z11" s="7">
        <v>0.00011574074074074073</v>
      </c>
    </row>
    <row r="12" ht="20.25" hidden="1"/>
    <row r="13" spans="9:33" ht="20.25" hidden="1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AD13" s="16"/>
      <c r="AE13" s="16"/>
      <c r="AF13" s="16"/>
      <c r="AG13" s="16"/>
    </row>
    <row r="14" spans="2:24" ht="20.25" hidden="1">
      <c r="B14" s="33" t="s">
        <v>24</v>
      </c>
      <c r="G14" s="156" t="s">
        <v>20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7:24" ht="20.25" hidden="1">
      <c r="G15" s="156" t="s">
        <v>21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7:24" ht="20.25" hidden="1">
      <c r="G16" s="156" t="s">
        <v>22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7:24" ht="20.25" hidden="1">
      <c r="G17" s="156" t="s">
        <v>23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9:24" ht="20.25"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9:24" ht="20.25"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6" ht="20.25">
      <c r="A20" s="156" t="s">
        <v>195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Z20" s="7"/>
    </row>
    <row r="21" spans="6:8" ht="20.25">
      <c r="F21" s="35"/>
      <c r="G21" s="35"/>
      <c r="H21" s="35"/>
    </row>
    <row r="22" spans="6:8" ht="20.25">
      <c r="F22" s="35"/>
      <c r="G22" s="35"/>
      <c r="H22" s="35"/>
    </row>
    <row r="23" spans="6:8" ht="20.25">
      <c r="F23" s="35"/>
      <c r="G23" s="35"/>
      <c r="H23" s="35"/>
    </row>
    <row r="24" spans="6:8" ht="20.25">
      <c r="F24" s="34"/>
      <c r="G24" s="35"/>
      <c r="H24" s="35"/>
    </row>
    <row r="25" spans="6:8" ht="20.25">
      <c r="F25" s="34"/>
      <c r="G25" s="35"/>
      <c r="H25" s="35"/>
    </row>
    <row r="26" spans="6:8" ht="20.25">
      <c r="F26" s="35"/>
      <c r="G26" s="35"/>
      <c r="H26" s="35"/>
    </row>
    <row r="27" spans="6:8" ht="20.25">
      <c r="F27" s="34"/>
      <c r="G27" s="35"/>
      <c r="H27" s="35"/>
    </row>
    <row r="28" spans="6:8" ht="20.25">
      <c r="F28" s="35"/>
      <c r="G28" s="35"/>
      <c r="H28" s="35"/>
    </row>
  </sheetData>
  <mergeCells count="26">
    <mergeCell ref="Y4:Y5"/>
    <mergeCell ref="C4:C5"/>
    <mergeCell ref="D4:D5"/>
    <mergeCell ref="A1:X1"/>
    <mergeCell ref="A2:X2"/>
    <mergeCell ref="A3:D3"/>
    <mergeCell ref="U3:X3"/>
    <mergeCell ref="X4:X5"/>
    <mergeCell ref="I4:P4"/>
    <mergeCell ref="Q4:Q5"/>
    <mergeCell ref="A20:V20"/>
    <mergeCell ref="T4:U4"/>
    <mergeCell ref="V4:V5"/>
    <mergeCell ref="A4:A5"/>
    <mergeCell ref="B4:B5"/>
    <mergeCell ref="G14:X14"/>
    <mergeCell ref="G15:X15"/>
    <mergeCell ref="G16:X16"/>
    <mergeCell ref="G17:X17"/>
    <mergeCell ref="W4:W5"/>
    <mergeCell ref="R4:R5"/>
    <mergeCell ref="S4:S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zoomScale="60" zoomScaleNormal="60" workbookViewId="0" topLeftCell="A1">
      <selection activeCell="G6" sqref="G6"/>
    </sheetView>
  </sheetViews>
  <sheetFormatPr defaultColWidth="9.00390625" defaultRowHeight="12.75"/>
  <cols>
    <col min="1" max="1" width="7.25390625" style="15" customWidth="1"/>
    <col min="2" max="2" width="31.625" style="15" customWidth="1"/>
    <col min="3" max="3" width="8.25390625" style="15" customWidth="1"/>
    <col min="4" max="4" width="7.00390625" style="15" customWidth="1"/>
    <col min="5" max="5" width="7.00390625" style="15" hidden="1" customWidth="1"/>
    <col min="6" max="6" width="10.00390625" style="15" customWidth="1"/>
    <col min="7" max="7" width="36.625" style="15" customWidth="1"/>
    <col min="8" max="8" width="25.875" style="15" customWidth="1"/>
    <col min="9" max="9" width="7.75390625" style="15" customWidth="1"/>
    <col min="10" max="11" width="7.00390625" style="15" customWidth="1"/>
    <col min="12" max="12" width="6.875" style="15" customWidth="1"/>
    <col min="13" max="13" width="7.00390625" style="15" customWidth="1"/>
    <col min="14" max="14" width="10.125" style="15" customWidth="1"/>
    <col min="15" max="15" width="15.125" style="15" customWidth="1"/>
    <col min="16" max="16" width="14.375" style="15" customWidth="1"/>
    <col min="17" max="17" width="17.75390625" style="15" customWidth="1"/>
    <col min="18" max="18" width="9.875" style="15" customWidth="1"/>
    <col min="19" max="19" width="7.625" style="15" hidden="1" customWidth="1"/>
    <col min="20" max="20" width="12.375" style="15" hidden="1" customWidth="1"/>
    <col min="21" max="21" width="19.875" style="15" customWidth="1"/>
    <col min="22" max="22" width="6.75390625" style="15" customWidth="1"/>
    <col min="23" max="23" width="11.00390625" style="15" customWidth="1"/>
    <col min="24" max="24" width="9.125" style="15" customWidth="1"/>
    <col min="25" max="25" width="12.625" style="15" hidden="1" customWidth="1"/>
    <col min="26" max="16384" width="9.125" style="15" customWidth="1"/>
  </cols>
  <sheetData>
    <row r="1" spans="1:55" s="12" customFormat="1" ht="52.5" customHeight="1" thickBo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12" customFormat="1" ht="92.25" customHeight="1" thickBot="1" thickTop="1">
      <c r="A2" s="169" t="s">
        <v>192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21" thickBot="1">
      <c r="A3" s="171" t="s">
        <v>26</v>
      </c>
      <c r="B3" s="171"/>
      <c r="C3" s="171"/>
      <c r="D3" s="171"/>
      <c r="E3" s="13"/>
      <c r="F3" s="14"/>
      <c r="T3" s="171" t="s">
        <v>27</v>
      </c>
      <c r="U3" s="171"/>
      <c r="V3" s="171"/>
      <c r="W3" s="17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48" customHeight="1" thickBot="1">
      <c r="A4" s="159" t="s">
        <v>0</v>
      </c>
      <c r="B4" s="210" t="s">
        <v>1</v>
      </c>
      <c r="C4" s="200" t="s">
        <v>2</v>
      </c>
      <c r="D4" s="200" t="s">
        <v>3</v>
      </c>
      <c r="E4" s="181" t="s">
        <v>4</v>
      </c>
      <c r="F4" s="174" t="s">
        <v>5</v>
      </c>
      <c r="G4" s="210" t="s">
        <v>6</v>
      </c>
      <c r="H4" s="210" t="s">
        <v>19</v>
      </c>
      <c r="I4" s="161" t="s">
        <v>7</v>
      </c>
      <c r="J4" s="185"/>
      <c r="K4" s="185"/>
      <c r="L4" s="185"/>
      <c r="M4" s="185"/>
      <c r="N4" s="162"/>
      <c r="O4" s="159" t="s">
        <v>8</v>
      </c>
      <c r="P4" s="210" t="s">
        <v>9</v>
      </c>
      <c r="Q4" s="166" t="s">
        <v>17</v>
      </c>
      <c r="R4" s="179" t="s">
        <v>205</v>
      </c>
      <c r="S4" s="207" t="s">
        <v>10</v>
      </c>
      <c r="T4" s="214"/>
      <c r="U4" s="159" t="s">
        <v>11</v>
      </c>
      <c r="V4" s="200" t="s">
        <v>12</v>
      </c>
      <c r="W4" s="200" t="s">
        <v>18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23" ht="183.75" customHeight="1" thickBot="1">
      <c r="A5" s="160"/>
      <c r="B5" s="211"/>
      <c r="C5" s="201"/>
      <c r="D5" s="201"/>
      <c r="E5" s="182"/>
      <c r="F5" s="175"/>
      <c r="G5" s="211"/>
      <c r="H5" s="211"/>
      <c r="I5" s="95" t="s">
        <v>29</v>
      </c>
      <c r="J5" s="96" t="s">
        <v>30</v>
      </c>
      <c r="K5" s="97" t="s">
        <v>13</v>
      </c>
      <c r="L5" s="95" t="s">
        <v>30</v>
      </c>
      <c r="M5" s="97" t="s">
        <v>13</v>
      </c>
      <c r="N5" s="97" t="s">
        <v>31</v>
      </c>
      <c r="O5" s="160"/>
      <c r="P5" s="211"/>
      <c r="Q5" s="167"/>
      <c r="R5" s="180"/>
      <c r="S5" s="89" t="s">
        <v>15</v>
      </c>
      <c r="T5" s="93" t="s">
        <v>16</v>
      </c>
      <c r="U5" s="160"/>
      <c r="V5" s="201"/>
      <c r="W5" s="201"/>
    </row>
    <row r="6" spans="1:25" ht="20.25">
      <c r="A6" s="81">
        <v>1</v>
      </c>
      <c r="B6" s="82" t="s">
        <v>157</v>
      </c>
      <c r="C6" s="94">
        <v>1991</v>
      </c>
      <c r="D6" s="94" t="s">
        <v>150</v>
      </c>
      <c r="E6" s="75"/>
      <c r="F6" s="81">
        <v>30</v>
      </c>
      <c r="G6" s="94" t="s">
        <v>57</v>
      </c>
      <c r="H6" s="94" t="s">
        <v>58</v>
      </c>
      <c r="I6" s="81"/>
      <c r="J6" s="81"/>
      <c r="K6" s="81"/>
      <c r="L6" s="81"/>
      <c r="M6" s="81"/>
      <c r="N6" s="81"/>
      <c r="O6" s="85">
        <v>0.0018287037037037037</v>
      </c>
      <c r="P6" s="85">
        <v>0</v>
      </c>
      <c r="Q6" s="85">
        <f>O6-P6</f>
        <v>0.0018287037037037037</v>
      </c>
      <c r="R6" s="86">
        <v>0</v>
      </c>
      <c r="S6" s="81">
        <f>SUM(I6:N6)</f>
        <v>0</v>
      </c>
      <c r="T6" s="85">
        <f>S6*Y6</f>
        <v>0</v>
      </c>
      <c r="U6" s="85">
        <f>Q6+T6</f>
        <v>0.0018287037037037037</v>
      </c>
      <c r="V6" s="87">
        <v>1</v>
      </c>
      <c r="W6" s="81"/>
      <c r="Y6" s="7">
        <v>0.00011574074074074073</v>
      </c>
    </row>
    <row r="7" spans="1:25" ht="20.25">
      <c r="A7" s="8">
        <v>2</v>
      </c>
      <c r="B7" s="68" t="s">
        <v>155</v>
      </c>
      <c r="C7" s="44">
        <v>1991</v>
      </c>
      <c r="D7" s="44">
        <v>2</v>
      </c>
      <c r="E7" s="18"/>
      <c r="F7" s="8">
        <v>3</v>
      </c>
      <c r="G7" s="44" t="s">
        <v>97</v>
      </c>
      <c r="H7" s="44" t="s">
        <v>98</v>
      </c>
      <c r="I7" s="8"/>
      <c r="J7" s="8"/>
      <c r="K7" s="8"/>
      <c r="L7" s="8"/>
      <c r="M7" s="8"/>
      <c r="N7" s="8"/>
      <c r="O7" s="19">
        <v>0.0019444444444444442</v>
      </c>
      <c r="P7" s="19">
        <v>0</v>
      </c>
      <c r="Q7" s="19">
        <f>O7-P7</f>
        <v>0.0019444444444444442</v>
      </c>
      <c r="R7" s="73">
        <v>0</v>
      </c>
      <c r="S7" s="8">
        <f>SUM(I7:N7)</f>
        <v>0</v>
      </c>
      <c r="T7" s="19">
        <f>S7*Y7</f>
        <v>0</v>
      </c>
      <c r="U7" s="19">
        <f>Q7+T7</f>
        <v>0.0019444444444444442</v>
      </c>
      <c r="V7" s="20">
        <v>2</v>
      </c>
      <c r="W7" s="8"/>
      <c r="Y7" s="7">
        <v>0.00011574074074074073</v>
      </c>
    </row>
    <row r="8" spans="1:25" ht="20.25">
      <c r="A8" s="8">
        <v>3</v>
      </c>
      <c r="B8" s="68" t="s">
        <v>158</v>
      </c>
      <c r="C8" s="44">
        <v>1985</v>
      </c>
      <c r="D8" s="44">
        <v>3</v>
      </c>
      <c r="E8" s="18"/>
      <c r="F8" s="8">
        <v>1</v>
      </c>
      <c r="G8" s="44" t="s">
        <v>57</v>
      </c>
      <c r="H8" s="44" t="s">
        <v>58</v>
      </c>
      <c r="I8" s="8"/>
      <c r="J8" s="8"/>
      <c r="K8" s="8"/>
      <c r="L8" s="8"/>
      <c r="M8" s="8"/>
      <c r="N8" s="8"/>
      <c r="O8" s="19">
        <v>0.00417824074074074</v>
      </c>
      <c r="P8" s="19">
        <v>0</v>
      </c>
      <c r="Q8" s="19">
        <f>O8-P8</f>
        <v>0.00417824074074074</v>
      </c>
      <c r="R8" s="73">
        <v>0</v>
      </c>
      <c r="S8" s="8">
        <f>SUM(I8:N8)</f>
        <v>0</v>
      </c>
      <c r="T8" s="19">
        <f>S8*Y8</f>
        <v>0</v>
      </c>
      <c r="U8" s="19">
        <f>Q8+T8</f>
        <v>0.00417824074074074</v>
      </c>
      <c r="V8" s="20">
        <v>3</v>
      </c>
      <c r="W8" s="8"/>
      <c r="Y8" s="7">
        <v>0.000115740740740741</v>
      </c>
    </row>
    <row r="9" spans="9:32" ht="20.25" hidden="1"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AC9" s="16"/>
      <c r="AD9" s="16"/>
      <c r="AE9" s="16"/>
      <c r="AF9" s="16"/>
    </row>
    <row r="10" spans="2:23" ht="20.25" hidden="1">
      <c r="B10" s="15" t="s">
        <v>24</v>
      </c>
      <c r="G10" s="156" t="s">
        <v>20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</row>
    <row r="11" spans="7:23" ht="20.25" hidden="1">
      <c r="G11" s="156" t="s">
        <v>21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7:23" ht="20.25" hidden="1">
      <c r="G12" s="156" t="s">
        <v>22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7:23" ht="20.25" hidden="1">
      <c r="G13" s="156" t="s">
        <v>23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7:23" ht="20.25" hidden="1"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7:23" ht="20.25"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ht="20.25">
      <c r="Y16" s="7"/>
    </row>
    <row r="17" spans="1:23" s="23" customFormat="1" ht="27.75" customHeight="1">
      <c r="A17" s="156" t="s">
        <v>193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6:8" ht="20.25">
      <c r="F18" s="16"/>
      <c r="G18" s="16"/>
      <c r="H18" s="16"/>
    </row>
    <row r="19" spans="6:8" ht="20.25">
      <c r="F19" s="9"/>
      <c r="G19" s="16"/>
      <c r="H19" s="16"/>
    </row>
    <row r="20" spans="6:8" ht="20.25">
      <c r="F20" s="9"/>
      <c r="G20" s="16"/>
      <c r="H20" s="16"/>
    </row>
    <row r="21" spans="6:8" ht="20.25">
      <c r="F21" s="10"/>
      <c r="G21" s="16"/>
      <c r="H21" s="16"/>
    </row>
    <row r="22" spans="6:8" ht="20.25">
      <c r="F22" s="10"/>
      <c r="G22" s="16"/>
      <c r="H22" s="16"/>
    </row>
    <row r="23" spans="6:8" ht="20.25">
      <c r="F23" s="9"/>
      <c r="G23" s="16"/>
      <c r="H23" s="16"/>
    </row>
    <row r="24" spans="6:8" ht="20.25">
      <c r="F24" s="10"/>
      <c r="G24" s="16"/>
      <c r="H24" s="16"/>
    </row>
    <row r="25" spans="6:8" ht="20.25">
      <c r="F25" s="16"/>
      <c r="G25" s="16"/>
      <c r="H25" s="16"/>
    </row>
  </sheetData>
  <mergeCells count="26">
    <mergeCell ref="A1:W1"/>
    <mergeCell ref="A2:W2"/>
    <mergeCell ref="A3:D3"/>
    <mergeCell ref="T3:W3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O5"/>
    <mergeCell ref="P4:P5"/>
    <mergeCell ref="Q4:Q5"/>
    <mergeCell ref="R4:R5"/>
    <mergeCell ref="A17:W17"/>
    <mergeCell ref="G10:W10"/>
    <mergeCell ref="G11:W11"/>
    <mergeCell ref="G12:W12"/>
    <mergeCell ref="G13:W13"/>
    <mergeCell ref="S4:T4"/>
    <mergeCell ref="U4:U5"/>
    <mergeCell ref="V4:V5"/>
    <mergeCell ref="W4:W5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PC5</cp:lastModifiedBy>
  <cp:lastPrinted>2010-03-17T07:43:43Z</cp:lastPrinted>
  <dcterms:created xsi:type="dcterms:W3CDTF">2009-12-19T17:34:28Z</dcterms:created>
  <dcterms:modified xsi:type="dcterms:W3CDTF">2010-03-17T09:48:22Z</dcterms:modified>
  <cp:category/>
  <cp:version/>
  <cp:contentType/>
  <cp:contentStatus/>
</cp:coreProperties>
</file>