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3" activeTab="3"/>
  </bookViews>
  <sheets>
    <sheet name="ЧЕМПИОНАТ СМ" sheetId="1" r:id="rId1"/>
    <sheet name="ЧЕМПИОНАТ МУЖ" sheetId="2" r:id="rId2"/>
    <sheet name="СМ 92 и ст" sheetId="3" r:id="rId3"/>
    <sheet name="м 95 и ст" sheetId="4" r:id="rId4"/>
    <sheet name="см  95 и ст" sheetId="5" r:id="rId5"/>
    <sheet name="м 96-97" sheetId="6" r:id="rId6"/>
    <sheet name="ст 96-97" sheetId="7" r:id="rId7"/>
    <sheet name="МУЖ 95 и ст" sheetId="8" r:id="rId8"/>
  </sheets>
  <definedNames>
    <definedName name="В9">'СМ 92 и ст'!$B$9</definedName>
    <definedName name="_xlnm.Print_Area" localSheetId="3">'м 95 и ст'!$A$1:$T$18</definedName>
    <definedName name="_xlnm.Print_Area" localSheetId="5">'м 96-97'!$A$1:$T$17</definedName>
    <definedName name="_xlnm.Print_Area" localSheetId="7">'МУЖ 95 и ст'!$A$1:$U$38</definedName>
    <definedName name="_xlnm.Print_Area" localSheetId="4">'см  95 и ст'!$A$1:$U$23</definedName>
    <definedName name="_xlnm.Print_Area" localSheetId="6">'ст 96-97'!$A$1:$U$21</definedName>
    <definedName name="_xlnm.Print_Area" localSheetId="0">'ЧЕМПИОНАТ СМ'!$A$1:$AP$23</definedName>
    <definedName name="С9">'СМ 92 и ст'!$B$9</definedName>
  </definedNames>
  <calcPr fullCalcOnLoad="1"/>
</workbook>
</file>

<file path=xl/sharedStrings.xml><?xml version="1.0" encoding="utf-8"?>
<sst xmlns="http://schemas.openxmlformats.org/spreadsheetml/2006/main" count="711" uniqueCount="240">
  <si>
    <t>Фамилия, имя</t>
  </si>
  <si>
    <t>Год рождения</t>
  </si>
  <si>
    <t>Квалификация</t>
  </si>
  <si>
    <t>Команда</t>
  </si>
  <si>
    <t>Штрафы на этапах</t>
  </si>
  <si>
    <t>Сумма штрафа</t>
  </si>
  <si>
    <t>Время на дистанции</t>
  </si>
  <si>
    <t>Результат</t>
  </si>
  <si>
    <t>Место</t>
  </si>
  <si>
    <t>Выполненный разряд</t>
  </si>
  <si>
    <t>баллы</t>
  </si>
  <si>
    <t>время</t>
  </si>
  <si>
    <t>Ранг</t>
  </si>
  <si>
    <t>Петров Максим
Афанаскина Ольга</t>
  </si>
  <si>
    <t>2
2</t>
  </si>
  <si>
    <t>Навесная переправа</t>
  </si>
  <si>
    <t>№
п.п.</t>
  </si>
  <si>
    <t>Время финиша</t>
  </si>
  <si>
    <t>Время старта</t>
  </si>
  <si>
    <t xml:space="preserve"> ОТКРЫТОЕ  ПЕРВЕНСТВО   Г. БРЯНСКА ПО СПОРТИВНОМУ ТУРИЗМУ
(ДИСЦИПЛИНА - ДИСТАНЦИИ - ПЕШЕХОДНЫЕ)</t>
  </si>
  <si>
    <t>2
3</t>
  </si>
  <si>
    <t>3
3</t>
  </si>
  <si>
    <t>1989
1989</t>
  </si>
  <si>
    <t>б/р
б/р</t>
  </si>
  <si>
    <t>1993
1994</t>
  </si>
  <si>
    <t>1994
1994</t>
  </si>
  <si>
    <t>Спуск 
( 2 участка)</t>
  </si>
  <si>
    <t>1992
1995</t>
  </si>
  <si>
    <t>1981
1985</t>
  </si>
  <si>
    <t>1996
1997</t>
  </si>
  <si>
    <t>1997
1996</t>
  </si>
  <si>
    <t>1
1</t>
  </si>
  <si>
    <t>18 декабря 2010 года</t>
  </si>
  <si>
    <t>% от времени победителя</t>
  </si>
  <si>
    <t>Спуск по наклонной навесной</t>
  </si>
  <si>
    <t>Подъем с серхней страховкой</t>
  </si>
  <si>
    <t>Переправа по беревну по маятник. перилам</t>
  </si>
  <si>
    <t>Супск по склону</t>
  </si>
  <si>
    <t>БЛОК Навесная переправая- Спуск по склону</t>
  </si>
  <si>
    <t>1986
1985</t>
  </si>
  <si>
    <t>КМС
2</t>
  </si>
  <si>
    <t>1986
1993</t>
  </si>
  <si>
    <t>Никулочкин Юрий Кацеро Евгений</t>
  </si>
  <si>
    <t>Бродецкая Мария  Зинченко Сергей</t>
  </si>
  <si>
    <t>Машичев Александр
Машичев Сергей</t>
  </si>
  <si>
    <t>Артамошин Дмитрий
Попырко Виктория</t>
  </si>
  <si>
    <t>1988
1994</t>
  </si>
  <si>
    <t>Азаркина Светлана
Киреев Алексей</t>
  </si>
  <si>
    <t>Кулешов Леонид
Силаев Иван</t>
  </si>
  <si>
    <t>1985
1992</t>
  </si>
  <si>
    <t>Луговая Светлана
Кузнецова Нина</t>
  </si>
  <si>
    <t>Серегин Сергей
Шувалов Евгений</t>
  </si>
  <si>
    <t>1992
1977</t>
  </si>
  <si>
    <t>Красюн Виктор
Тимошин Артем</t>
  </si>
  <si>
    <t>Шакин Владимир
Силин Дмитрий</t>
  </si>
  <si>
    <t>Кулешов</t>
  </si>
  <si>
    <t>Шувалов</t>
  </si>
  <si>
    <t>ЦДиЮТиЭ</t>
  </si>
  <si>
    <t>1984
1985</t>
  </si>
  <si>
    <t>1
3</t>
  </si>
  <si>
    <t>СЮТур Волод.р-на</t>
  </si>
  <si>
    <t>БГТУ ТК
Квазар</t>
  </si>
  <si>
    <t>Машичев</t>
  </si>
  <si>
    <t>1994
1995</t>
  </si>
  <si>
    <t>Тарасов Николай
Епишина Марина</t>
  </si>
  <si>
    <t>ТК Караван</t>
  </si>
  <si>
    <t>Луговая</t>
  </si>
  <si>
    <t>1996
1996</t>
  </si>
  <si>
    <t>МОУ СОШ №51</t>
  </si>
  <si>
    <t>Грушихина Анна
Солодов Максим</t>
  </si>
  <si>
    <t>Гимназия №7</t>
  </si>
  <si>
    <t>Новицкий</t>
  </si>
  <si>
    <t>ЦДиЮТиЭ
г.Брянска</t>
  </si>
  <si>
    <t>Стасишина Виктория 
Гусев   Александр</t>
  </si>
  <si>
    <t>1996
1993</t>
  </si>
  <si>
    <t>1
2</t>
  </si>
  <si>
    <t>Ткачев Андрей
Арсенова Татьяна</t>
  </si>
  <si>
    <t>1991
1994</t>
  </si>
  <si>
    <t>2
1</t>
  </si>
  <si>
    <t xml:space="preserve">1995
1993
</t>
  </si>
  <si>
    <t>Титенков Петр
Погорелов Денис</t>
  </si>
  <si>
    <t>1983
1989</t>
  </si>
  <si>
    <t>ДДЮТ им.Гагарина</t>
  </si>
  <si>
    <t>Опалев</t>
  </si>
  <si>
    <t>Цирик Александр
Фризен Людмила</t>
  </si>
  <si>
    <t>1992
1991</t>
  </si>
  <si>
    <t>2
КМС</t>
  </si>
  <si>
    <t>1993
1993</t>
  </si>
  <si>
    <t>1995
1995</t>
  </si>
  <si>
    <t>3
б/р</t>
  </si>
  <si>
    <t>Главный секретарь                                               С.Л. Грушихина , с1к, г.Брянск</t>
  </si>
  <si>
    <t>Главный судья                                Е.В. Шувалов, с1к, г.Брянск</t>
  </si>
  <si>
    <t>Представитель</t>
  </si>
  <si>
    <t>Предствитель</t>
  </si>
  <si>
    <t xml:space="preserve"> </t>
  </si>
  <si>
    <t>№</t>
  </si>
  <si>
    <t>1.1
1.2</t>
  </si>
  <si>
    <t>2.1
2.2</t>
  </si>
  <si>
    <t>3.1
3.2</t>
  </si>
  <si>
    <t>4.1
4.2</t>
  </si>
  <si>
    <t>5.1
5.2</t>
  </si>
  <si>
    <t>9.1
9.2</t>
  </si>
  <si>
    <t>16.1
16.2</t>
  </si>
  <si>
    <t>18.1
18.2</t>
  </si>
  <si>
    <t>12.1
12.2</t>
  </si>
  <si>
    <t>8.1
8.2</t>
  </si>
  <si>
    <t>7.1
7.2</t>
  </si>
  <si>
    <t>6.1
6.2</t>
  </si>
  <si>
    <t>14.1
14.2</t>
  </si>
  <si>
    <t>СЮТур
 Вол. р-на</t>
  </si>
  <si>
    <t xml:space="preserve">1 разряд - 114% (от времени победителя 0:13:23) - 0:15:15                  </t>
  </si>
  <si>
    <t xml:space="preserve">2 разряд - 132% (от времени победителя 0:13:23) - 0:17:40               </t>
  </si>
  <si>
    <t xml:space="preserve">3 разряд - 168% (от времени победителя 0:13:23) - 0:22:29                  </t>
  </si>
  <si>
    <t xml:space="preserve">1- ю разряд - 168% (от времени победителя 0:13:23) - 0:22:29                </t>
  </si>
  <si>
    <t>Ранг соревнований – 204 баллов</t>
  </si>
  <si>
    <t xml:space="preserve">1 разряд - 108% (от времени победителя 0:16:18) - 0:17:36                 </t>
  </si>
  <si>
    <t xml:space="preserve">2 разряд - 126% (от времени победителя 0:16:18) - 0:20:32                 </t>
  </si>
  <si>
    <t xml:space="preserve">3 разряд - 162% (от времени победителя 0:16:18) - 0:26:24                  </t>
  </si>
  <si>
    <t xml:space="preserve">1- ю разряд - 162% (от времени победителя 0:16:18) - 0:26:24                </t>
  </si>
  <si>
    <t>Ранг соревнований – 156 баллов</t>
  </si>
  <si>
    <t xml:space="preserve"> ОТКРЫТЫЙ  ЧЕМПИОНАТ   Г. БРЯНСКА ПО СПОРТИВНОМУ ТУРИЗМУ
(ДИСЦИПЛИНА - ДИСТАНЦИЯ - ПЕШЕХОДНАЯ)
</t>
  </si>
  <si>
    <t>Итоговый протокол соревнований
на дистанции - пешеходная - связка, код ВРВС 0840241411Я
СМЕШАННЫЕ СВЯЗКИ</t>
  </si>
  <si>
    <t>Итоговый протокол соревнований
на дистанции - пешеходная - связка, код ВРВС 0840241411Я
МУЖСКИЕ СВЯЗКИ</t>
  </si>
  <si>
    <t>Параллельные перила</t>
  </si>
  <si>
    <t>Переправа по бревну</t>
  </si>
  <si>
    <t>Подъе по перилам</t>
  </si>
  <si>
    <t>Спуск по перилам</t>
  </si>
  <si>
    <t>25.1
25.2</t>
  </si>
  <si>
    <t>17.1
17.2</t>
  </si>
  <si>
    <t>19.1
19.2</t>
  </si>
  <si>
    <t>11.1
11.2</t>
  </si>
  <si>
    <t>19 декабря 2010 года</t>
  </si>
  <si>
    <t>в/к</t>
  </si>
  <si>
    <t>Отсечка</t>
  </si>
  <si>
    <t>Ранг соревнований – 146 баллов</t>
  </si>
  <si>
    <t>г. Брянск,з/о «Соловьи»</t>
  </si>
  <si>
    <t>г. Брянск, з/о «Соловьи»</t>
  </si>
  <si>
    <t>Итоговый протокол соревнований
на дистанции - пешеходная - связка, код ВРВС 0840241411Я
СМЕШАННЫЕ СВЯЗКИ
1992 г. рождения и старше</t>
  </si>
  <si>
    <t xml:space="preserve">2 разряд - 114% (от времени победителя 0:06:45) -  0:07:42                </t>
  </si>
  <si>
    <t xml:space="preserve">3 разряд - 146% (от времени победителя 0:06:45) - 0:09:51               </t>
  </si>
  <si>
    <t xml:space="preserve">1-ю разряд - 146% (от времени победителя 0:06:45) -   0:09:51               </t>
  </si>
  <si>
    <t xml:space="preserve">2- ю разряд - 166% (от времени победителя 0:06:45) -  0:11:12               </t>
  </si>
  <si>
    <t>Класс дистанции- 2</t>
  </si>
  <si>
    <t>Класс дистанции- 3</t>
  </si>
  <si>
    <t>1993
1991</t>
  </si>
  <si>
    <t>1
КМС</t>
  </si>
  <si>
    <t xml:space="preserve">ЦДиЮТиЭ  г. Брянска </t>
  </si>
  <si>
    <t>Шувалов Е.В.</t>
  </si>
  <si>
    <t>ДДЮТ 
им. Ю. А. Гагарина</t>
  </si>
  <si>
    <t>Опалев В. Л.</t>
  </si>
  <si>
    <t>1993
1984</t>
  </si>
  <si>
    <t>Кулешов Л.В.</t>
  </si>
  <si>
    <t>ДДЮТ им. 
Ю. А. Гагарина</t>
  </si>
  <si>
    <t>2     
2</t>
  </si>
  <si>
    <t>БГТУ</t>
  </si>
  <si>
    <t xml:space="preserve">Машичев А.С.   </t>
  </si>
  <si>
    <t>Переправа по навесной переправе</t>
  </si>
  <si>
    <t xml:space="preserve">Красюн Виктор 
Ткачёв Андрей </t>
  </si>
  <si>
    <t xml:space="preserve">Цирик Александр 
Шитикова Анна </t>
  </si>
  <si>
    <t xml:space="preserve">Пальченков Максим 
Стасишина Виктория </t>
  </si>
  <si>
    <t xml:space="preserve">Головина Екатерина 
Шуруев Дмитрий </t>
  </si>
  <si>
    <t xml:space="preserve">Кулешов Леонид  
Силаев Иван  </t>
  </si>
  <si>
    <t xml:space="preserve">Гусев Александр 
Луговая Светлана </t>
  </si>
  <si>
    <t xml:space="preserve">Геращенков Андрей  
Карабанов Даниил  </t>
  </si>
  <si>
    <t xml:space="preserve">ЦДиЮТиЭ  
г. Брянска </t>
  </si>
  <si>
    <t xml:space="preserve">Тимошин Артём 
Мартышина Марина </t>
  </si>
  <si>
    <t xml:space="preserve">СЮТур Володарского р-на </t>
  </si>
  <si>
    <t xml:space="preserve">Чериков Дмитрий 
Карпович Артём </t>
  </si>
  <si>
    <t xml:space="preserve">Афанаскина Ольга 
 Петров Максим </t>
  </si>
  <si>
    <t xml:space="preserve">Силин Дмитрий 
Шемяков Виктор </t>
  </si>
  <si>
    <t>1993
1990</t>
  </si>
  <si>
    <t>СЮТур Володарского р-на</t>
  </si>
  <si>
    <t xml:space="preserve">Сазонов Александр 
Колчин Вадим </t>
  </si>
  <si>
    <t>1996
1998</t>
  </si>
  <si>
    <t>1991
1993</t>
  </si>
  <si>
    <t xml:space="preserve">Кондрашова Анна 
Рябых Анастасия </t>
  </si>
  <si>
    <t>Грушихина С.Л.</t>
  </si>
  <si>
    <t xml:space="preserve">Молчанов Максим 
Кильчицкая Мария </t>
  </si>
  <si>
    <t xml:space="preserve">Юрков Андрей  
Ячменев Алексей  </t>
  </si>
  <si>
    <t>Шк. № 14</t>
  </si>
  <si>
    <t>ККШИ "Юный спасатель"</t>
  </si>
  <si>
    <t>Грибанов А.</t>
  </si>
  <si>
    <t>ЦДиЮТиЭ  
г. Брянска</t>
  </si>
  <si>
    <t>Григорова Юля
Худин Егор</t>
  </si>
  <si>
    <t>Гимн. №2</t>
  </si>
  <si>
    <t>Кривченко Николай
Глушко Александр</t>
  </si>
  <si>
    <t>БГУ</t>
  </si>
  <si>
    <t xml:space="preserve">Мосин П.В.   </t>
  </si>
  <si>
    <t xml:space="preserve">Щербаков Ярослав  
Драпеза Валентин  </t>
  </si>
  <si>
    <t>1992
1993</t>
  </si>
  <si>
    <t>Шестопалова Н.В.</t>
  </si>
  <si>
    <t xml:space="preserve">Скрипченко Денис 
Гулак Дарья </t>
  </si>
  <si>
    <t>1990
1994</t>
  </si>
  <si>
    <t xml:space="preserve">Киреев Алексей 
Романенко Ирина </t>
  </si>
  <si>
    <t>Маштаков Владимир
Герцик Александр</t>
  </si>
  <si>
    <t xml:space="preserve">Жукова Анастасия 
Койнов Владислав </t>
  </si>
  <si>
    <t xml:space="preserve">Лукьянов Игорь  
Синдеев Станислав </t>
  </si>
  <si>
    <r>
      <t xml:space="preserve">Бурцев Иван  
Ольховская Анастасия </t>
    </r>
    <r>
      <rPr>
        <sz val="11"/>
        <rFont val="Arial"/>
        <family val="2"/>
      </rPr>
      <t xml:space="preserve"> </t>
    </r>
  </si>
  <si>
    <t>3 
2</t>
  </si>
  <si>
    <t>18 декабря 2011 года</t>
  </si>
  <si>
    <t>Переправа по бревну через сухой овраг</t>
  </si>
  <si>
    <t>Переправа по параллелькам</t>
  </si>
  <si>
    <t>Спуск по склоеу</t>
  </si>
  <si>
    <t>Подъем по склону</t>
  </si>
  <si>
    <t xml:space="preserve">Артомошин Дмитрий 
Рукавишникова Татьяна </t>
  </si>
  <si>
    <t xml:space="preserve">Высоцкий Алексей 
Шамарыкина Анастасия </t>
  </si>
  <si>
    <t xml:space="preserve">Самолыго Роман 
Петровская Ирина </t>
  </si>
  <si>
    <t>Рублёв Игорь 
Кривошеев</t>
  </si>
  <si>
    <t xml:space="preserve">1996
</t>
  </si>
  <si>
    <t xml:space="preserve">Туркота Денис  
Чистяков Даниил  </t>
  </si>
  <si>
    <t>снялись</t>
  </si>
  <si>
    <t>сн</t>
  </si>
  <si>
    <t>Примечание</t>
  </si>
  <si>
    <t xml:space="preserve">Итоговый протокол соревнований
на идстанции - пешеходная - связка, код ВРВС 0840241411Я
МУЖСКИЕ СВЯЗКИ
</t>
  </si>
  <si>
    <t>связка</t>
  </si>
  <si>
    <t>м</t>
  </si>
  <si>
    <t>с</t>
  </si>
  <si>
    <t>1     
1</t>
  </si>
  <si>
    <t xml:space="preserve">Чепиков Дмитрий 
Карпович Артём </t>
  </si>
  <si>
    <t>Переправа по параллельным перилам</t>
  </si>
  <si>
    <t>Спуск по склону</t>
  </si>
  <si>
    <t>Примечание: отсечка</t>
  </si>
  <si>
    <t>Главный судья                                                  Поплевко А.В., СС1К, г. Брянск</t>
  </si>
  <si>
    <t>Главный секретарь                                                     Колбасова Т.С., г. Брянск</t>
  </si>
  <si>
    <t>Ранг соревнований – 196 балла</t>
  </si>
  <si>
    <t xml:space="preserve">2 разряд - 114% - 0:08:54
</t>
  </si>
  <si>
    <t xml:space="preserve">3 разряд - 146% - 0:11:24
</t>
  </si>
  <si>
    <t>Примечание:отсечка</t>
  </si>
  <si>
    <t>Снятие 
с 1 этапа</t>
  </si>
  <si>
    <t>Итоговый протокол соревнований
на дистанции - пешеходная - связка, код ВРВС 0840241411Я
МУЖСКИЕ СВЯЗКИ, 2 класс, 1995 г. р. и старше</t>
  </si>
  <si>
    <t>г. Брянск, зона отдыха "Соловьи"</t>
  </si>
  <si>
    <t>Итоговый протокол соревнований
на дистанции - пешеходная - связка, код ВРВС 0840241411Я
СМЕШАННЫЕ СВЯЗКИ
2 класс, 1996-1998 г. р.</t>
  </si>
  <si>
    <t>г. Брянск, зона отдыха «Соловьи»</t>
  </si>
  <si>
    <t>Итоговый протокол соревнований
на дистанции - пешеходная - связка, код ВРВС 0840241411Я
МУЖСКИЕ СВЯЗКИ
2 класс, 1996-1998 г. р.</t>
  </si>
  <si>
    <t>Итоговый протокол соревнований
на дистанции - пешеходная - связка, код ВРВС 0840241411Я
СМЕШАННЫЕ СВЯЗКИ
2 класс, 1995 г. р. и старше</t>
  </si>
  <si>
    <t xml:space="preserve">ЦДиЮТиЭ 
 г. Брянска </t>
  </si>
  <si>
    <t xml:space="preserve">Бурцев Иван  
Ольховская Анастасия  </t>
  </si>
  <si>
    <t>снялись с дистанции</t>
  </si>
  <si>
    <t xml:space="preserve">Рублёв Игорь 
Кривошеев </t>
  </si>
  <si>
    <t>Кирченко Николай
Сороквашин Александр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</si>
</sst>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1" fontId="7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21" fontId="7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/>
    </xf>
    <xf numFmtId="21" fontId="7" fillId="0" borderId="22" xfId="0" applyNumberFormat="1" applyFont="1" applyFill="1" applyBorder="1" applyAlignment="1">
      <alignment horizontal="center" vertical="top"/>
    </xf>
    <xf numFmtId="21" fontId="7" fillId="0" borderId="22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21" fontId="7" fillId="0" borderId="19" xfId="0" applyNumberFormat="1" applyFont="1" applyFill="1" applyBorder="1" applyAlignment="1">
      <alignment horizontal="center" vertical="center" wrapText="1"/>
    </xf>
    <xf numFmtId="21" fontId="7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21" fontId="7" fillId="0" borderId="22" xfId="0" applyNumberFormat="1" applyFont="1" applyFill="1" applyBorder="1" applyAlignment="1">
      <alignment horizontal="center" vertical="center" wrapText="1"/>
    </xf>
    <xf numFmtId="21" fontId="7" fillId="0" borderId="2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21" fontId="7" fillId="0" borderId="0" xfId="0" applyNumberFormat="1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21" fontId="5" fillId="0" borderId="14" xfId="0" applyNumberFormat="1" applyFont="1" applyFill="1" applyBorder="1" applyAlignment="1">
      <alignment horizontal="center" vertical="top" wrapText="1"/>
    </xf>
    <xf numFmtId="168" fontId="5" fillId="0" borderId="14" xfId="0" applyNumberFormat="1" applyFont="1" applyFill="1" applyBorder="1" applyAlignment="1">
      <alignment horizontal="center" vertical="top" wrapText="1"/>
    </xf>
    <xf numFmtId="21" fontId="5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8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9" fillId="0" borderId="14" xfId="0" applyFont="1" applyFill="1" applyBorder="1" applyAlignment="1">
      <alignment horizontal="left" vertical="top" wrapText="1"/>
    </xf>
    <xf numFmtId="1" fontId="10" fillId="0" borderId="19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" fontId="10" fillId="0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horizontal="center" vertical="top" wrapText="1"/>
    </xf>
    <xf numFmtId="1" fontId="10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24" xfId="0" applyFont="1" applyBorder="1" applyAlignment="1">
      <alignment/>
    </xf>
    <xf numFmtId="0" fontId="11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/>
    </xf>
    <xf numFmtId="168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8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21" fontId="7" fillId="0" borderId="0" xfId="0" applyNumberFormat="1" applyFont="1" applyAlignment="1">
      <alignment/>
    </xf>
    <xf numFmtId="21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21" fontId="5" fillId="0" borderId="14" xfId="0" applyNumberFormat="1" applyFont="1" applyFill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center"/>
    </xf>
    <xf numFmtId="2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21" fontId="7" fillId="0" borderId="0" xfId="0" applyNumberFormat="1" applyFont="1" applyBorder="1" applyAlignment="1">
      <alignment/>
    </xf>
    <xf numFmtId="168" fontId="5" fillId="0" borderId="15" xfId="0" applyNumberFormat="1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justify" wrapText="1"/>
    </xf>
    <xf numFmtId="0" fontId="5" fillId="0" borderId="0" xfId="0" applyFont="1" applyAlignment="1">
      <alignment horizontal="center" vertical="justify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/>
    </xf>
    <xf numFmtId="21" fontId="2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21" fontId="5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ЛИЧКА_короткая_КРКондр2008 all fi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="50" zoomScaleSheetLayoutView="50" zoomScalePageLayoutView="0" workbookViewId="0" topLeftCell="A1">
      <selection activeCell="D4" sqref="D4:D5"/>
    </sheetView>
  </sheetViews>
  <sheetFormatPr defaultColWidth="9.00390625" defaultRowHeight="12.75"/>
  <cols>
    <col min="1" max="1" width="4.875" style="2" customWidth="1"/>
    <col min="2" max="2" width="38.00390625" style="2" customWidth="1"/>
    <col min="3" max="3" width="11.625" style="2" customWidth="1"/>
    <col min="4" max="4" width="12.25390625" style="2" customWidth="1"/>
    <col min="5" max="5" width="10.625" style="5" customWidth="1"/>
    <col min="6" max="6" width="8.875" style="2" customWidth="1"/>
    <col min="7" max="7" width="18.75390625" style="5" customWidth="1"/>
    <col min="8" max="8" width="18.625" style="2" customWidth="1"/>
    <col min="9" max="9" width="14.625" style="2" customWidth="1"/>
    <col min="10" max="10" width="9.375" style="2" customWidth="1"/>
    <col min="11" max="11" width="11.75390625" style="2" customWidth="1"/>
    <col min="12" max="12" width="16.125" style="2" customWidth="1"/>
    <col min="13" max="13" width="7.375" style="2" customWidth="1"/>
    <col min="14" max="14" width="13.875" style="2" customWidth="1"/>
    <col min="15" max="15" width="14.375" style="2" customWidth="1"/>
    <col min="16" max="16" width="11.625" style="2" customWidth="1"/>
    <col min="17" max="17" width="19.625" style="2" customWidth="1"/>
    <col min="18" max="18" width="7.625" style="2" hidden="1" customWidth="1"/>
    <col min="19" max="19" width="14.375" style="2" hidden="1" customWidth="1"/>
    <col min="20" max="20" width="18.00390625" style="2" customWidth="1"/>
    <col min="21" max="21" width="9.125" style="2" customWidth="1"/>
    <col min="22" max="22" width="0" style="2" hidden="1" customWidth="1"/>
    <col min="23" max="23" width="10.25390625" style="5" bestFit="1" customWidth="1"/>
    <col min="24" max="16384" width="9.125" style="2" customWidth="1"/>
  </cols>
  <sheetData>
    <row r="1" spans="1:34" s="61" customFormat="1" ht="78" customHeight="1" thickBot="1">
      <c r="A1" s="192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61" customFormat="1" ht="92.25" customHeight="1" thickBot="1" thickTop="1">
      <c r="A2" s="193" t="s">
        <v>121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3" ht="21" thickBot="1">
      <c r="A3" s="194" t="s">
        <v>136</v>
      </c>
      <c r="B3" s="194"/>
      <c r="C3" s="194"/>
      <c r="D3" s="194"/>
      <c r="E3" s="194"/>
      <c r="F3" s="4"/>
      <c r="S3" s="195" t="s">
        <v>32</v>
      </c>
      <c r="T3" s="195"/>
      <c r="U3" s="195"/>
      <c r="V3" s="195"/>
      <c r="W3" s="195"/>
    </row>
    <row r="4" spans="1:23" ht="21" thickBot="1">
      <c r="A4" s="188" t="s">
        <v>16</v>
      </c>
      <c r="B4" s="188" t="s">
        <v>0</v>
      </c>
      <c r="C4" s="186" t="s">
        <v>95</v>
      </c>
      <c r="D4" s="186" t="s">
        <v>1</v>
      </c>
      <c r="E4" s="186" t="s">
        <v>2</v>
      </c>
      <c r="F4" s="188" t="s">
        <v>12</v>
      </c>
      <c r="G4" s="188" t="s">
        <v>3</v>
      </c>
      <c r="H4" s="186" t="s">
        <v>92</v>
      </c>
      <c r="I4" s="190" t="s">
        <v>4</v>
      </c>
      <c r="J4" s="196"/>
      <c r="K4" s="196"/>
      <c r="L4" s="196"/>
      <c r="M4" s="196"/>
      <c r="N4" s="191"/>
      <c r="O4" s="188" t="s">
        <v>17</v>
      </c>
      <c r="P4" s="188" t="s">
        <v>18</v>
      </c>
      <c r="Q4" s="188" t="s">
        <v>6</v>
      </c>
      <c r="R4" s="190" t="s">
        <v>5</v>
      </c>
      <c r="S4" s="191"/>
      <c r="T4" s="188" t="s">
        <v>7</v>
      </c>
      <c r="U4" s="186" t="s">
        <v>8</v>
      </c>
      <c r="V4" s="186" t="s">
        <v>33</v>
      </c>
      <c r="W4" s="186" t="s">
        <v>9</v>
      </c>
    </row>
    <row r="5" spans="1:23" ht="177.75" customHeight="1" thickBot="1">
      <c r="A5" s="189"/>
      <c r="B5" s="189"/>
      <c r="C5" s="187"/>
      <c r="D5" s="187"/>
      <c r="E5" s="187"/>
      <c r="F5" s="189"/>
      <c r="G5" s="189"/>
      <c r="H5" s="187"/>
      <c r="I5" s="19" t="s">
        <v>34</v>
      </c>
      <c r="J5" s="19" t="s">
        <v>35</v>
      </c>
      <c r="K5" s="19" t="s">
        <v>26</v>
      </c>
      <c r="L5" s="19" t="s">
        <v>36</v>
      </c>
      <c r="M5" s="19" t="s">
        <v>37</v>
      </c>
      <c r="N5" s="19" t="s">
        <v>38</v>
      </c>
      <c r="O5" s="189"/>
      <c r="P5" s="189"/>
      <c r="Q5" s="189"/>
      <c r="R5" s="6" t="s">
        <v>10</v>
      </c>
      <c r="S5" s="6" t="s">
        <v>11</v>
      </c>
      <c r="T5" s="189"/>
      <c r="U5" s="187"/>
      <c r="V5" s="187"/>
      <c r="W5" s="187"/>
    </row>
    <row r="6" spans="1:23" ht="46.5" customHeight="1">
      <c r="A6" s="7">
        <v>1</v>
      </c>
      <c r="B6" s="8" t="s">
        <v>84</v>
      </c>
      <c r="C6" s="9" t="s">
        <v>100</v>
      </c>
      <c r="D6" s="10" t="s">
        <v>85</v>
      </c>
      <c r="E6" s="10" t="s">
        <v>86</v>
      </c>
      <c r="F6" s="10">
        <v>33</v>
      </c>
      <c r="G6" s="10" t="s">
        <v>82</v>
      </c>
      <c r="H6" s="10" t="s">
        <v>83</v>
      </c>
      <c r="I6" s="10"/>
      <c r="J6" s="10"/>
      <c r="K6" s="10"/>
      <c r="L6" s="10"/>
      <c r="M6" s="10"/>
      <c r="N6" s="10"/>
      <c r="O6" s="11">
        <v>0.02798611111111111</v>
      </c>
      <c r="P6" s="11">
        <v>0.016666666666666666</v>
      </c>
      <c r="Q6" s="11">
        <f aca="true" t="shared" si="0" ref="Q6:Q11">O6-P6</f>
        <v>0.011319444444444444</v>
      </c>
      <c r="R6" s="10"/>
      <c r="S6" s="10"/>
      <c r="T6" s="11">
        <v>0.011319444444444444</v>
      </c>
      <c r="U6" s="12">
        <v>1</v>
      </c>
      <c r="V6" s="12"/>
      <c r="W6" s="13">
        <v>1</v>
      </c>
    </row>
    <row r="7" spans="1:23" ht="54" customHeight="1">
      <c r="A7" s="7">
        <v>2</v>
      </c>
      <c r="B7" s="8" t="s">
        <v>73</v>
      </c>
      <c r="C7" s="9" t="s">
        <v>105</v>
      </c>
      <c r="D7" s="10" t="s">
        <v>74</v>
      </c>
      <c r="E7" s="10" t="s">
        <v>75</v>
      </c>
      <c r="F7" s="10">
        <v>13</v>
      </c>
      <c r="G7" s="10" t="s">
        <v>72</v>
      </c>
      <c r="H7" s="10" t="s">
        <v>56</v>
      </c>
      <c r="I7" s="10"/>
      <c r="J7" s="10"/>
      <c r="K7" s="10"/>
      <c r="L7" s="10"/>
      <c r="M7" s="10"/>
      <c r="N7" s="10"/>
      <c r="O7" s="11">
        <v>0.0419212962962963</v>
      </c>
      <c r="P7" s="11">
        <v>0.029166666666666664</v>
      </c>
      <c r="Q7" s="11">
        <f t="shared" si="0"/>
        <v>0.012754629629629633</v>
      </c>
      <c r="R7" s="10"/>
      <c r="S7" s="10"/>
      <c r="T7" s="11">
        <v>0.01275462962962963</v>
      </c>
      <c r="U7" s="12">
        <v>2</v>
      </c>
      <c r="V7" s="12"/>
      <c r="W7" s="13">
        <v>2</v>
      </c>
    </row>
    <row r="8" spans="1:23" s="16" customFormat="1" ht="48" customHeight="1">
      <c r="A8" s="7">
        <v>3</v>
      </c>
      <c r="B8" s="14" t="s">
        <v>13</v>
      </c>
      <c r="C8" s="9" t="s">
        <v>101</v>
      </c>
      <c r="D8" s="10" t="s">
        <v>22</v>
      </c>
      <c r="E8" s="10" t="s">
        <v>14</v>
      </c>
      <c r="F8" s="10">
        <v>6</v>
      </c>
      <c r="G8" s="10" t="s">
        <v>61</v>
      </c>
      <c r="H8" s="10" t="s">
        <v>62</v>
      </c>
      <c r="I8" s="14"/>
      <c r="J8" s="14"/>
      <c r="K8" s="14"/>
      <c r="L8" s="14"/>
      <c r="M8" s="14"/>
      <c r="N8" s="14"/>
      <c r="O8" s="11">
        <v>0.04621527777777778</v>
      </c>
      <c r="P8" s="11">
        <v>0.03333333333333333</v>
      </c>
      <c r="Q8" s="11">
        <f t="shared" si="0"/>
        <v>0.012881944444444446</v>
      </c>
      <c r="R8" s="14"/>
      <c r="S8" s="14"/>
      <c r="T8" s="11">
        <v>0.012881944444444446</v>
      </c>
      <c r="U8" s="12">
        <v>3</v>
      </c>
      <c r="V8" s="15"/>
      <c r="W8" s="13">
        <v>2</v>
      </c>
    </row>
    <row r="9" spans="1:23" ht="45" customHeight="1">
      <c r="A9" s="7">
        <v>4</v>
      </c>
      <c r="B9" s="8" t="s">
        <v>76</v>
      </c>
      <c r="C9" s="9" t="s">
        <v>104</v>
      </c>
      <c r="D9" s="10" t="s">
        <v>77</v>
      </c>
      <c r="E9" s="10" t="s">
        <v>78</v>
      </c>
      <c r="F9" s="10">
        <v>13</v>
      </c>
      <c r="G9" s="10" t="s">
        <v>72</v>
      </c>
      <c r="H9" s="10" t="s">
        <v>56</v>
      </c>
      <c r="I9" s="10"/>
      <c r="J9" s="10"/>
      <c r="K9" s="10"/>
      <c r="L9" s="10"/>
      <c r="M9" s="10"/>
      <c r="N9" s="10"/>
      <c r="O9" s="11">
        <v>0.060648148148148145</v>
      </c>
      <c r="P9" s="11">
        <v>0.04722222222222222</v>
      </c>
      <c r="Q9" s="11">
        <f t="shared" si="0"/>
        <v>0.013425925925925924</v>
      </c>
      <c r="R9" s="10"/>
      <c r="S9" s="10"/>
      <c r="T9" s="11">
        <v>0.013425925925925924</v>
      </c>
      <c r="U9" s="10">
        <v>4</v>
      </c>
      <c r="V9" s="12"/>
      <c r="W9" s="13">
        <v>2</v>
      </c>
    </row>
    <row r="10" spans="1:23" s="16" customFormat="1" ht="51" customHeight="1">
      <c r="A10" s="7">
        <v>5</v>
      </c>
      <c r="B10" s="14" t="s">
        <v>50</v>
      </c>
      <c r="C10" s="9" t="s">
        <v>103</v>
      </c>
      <c r="D10" s="10" t="s">
        <v>58</v>
      </c>
      <c r="E10" s="10" t="s">
        <v>59</v>
      </c>
      <c r="F10" s="10">
        <v>11</v>
      </c>
      <c r="G10" s="10" t="s">
        <v>65</v>
      </c>
      <c r="H10" s="10" t="s">
        <v>66</v>
      </c>
      <c r="I10" s="14"/>
      <c r="J10" s="14"/>
      <c r="K10" s="14"/>
      <c r="L10" s="14"/>
      <c r="M10" s="14"/>
      <c r="N10" s="14"/>
      <c r="O10" s="11">
        <v>0.08851851851851851</v>
      </c>
      <c r="P10" s="11">
        <v>0.07152777777777779</v>
      </c>
      <c r="Q10" s="11">
        <f t="shared" si="0"/>
        <v>0.016990740740740723</v>
      </c>
      <c r="R10" s="14"/>
      <c r="S10" s="14"/>
      <c r="T10" s="11">
        <v>0.01699074074074074</v>
      </c>
      <c r="U10" s="10">
        <v>5</v>
      </c>
      <c r="V10" s="15"/>
      <c r="W10" s="13">
        <v>3</v>
      </c>
    </row>
    <row r="11" spans="1:23" s="16" customFormat="1" ht="48" customHeight="1" thickBot="1">
      <c r="A11" s="7">
        <v>6</v>
      </c>
      <c r="B11" s="14" t="s">
        <v>45</v>
      </c>
      <c r="C11" s="9" t="s">
        <v>102</v>
      </c>
      <c r="D11" s="10" t="s">
        <v>25</v>
      </c>
      <c r="E11" s="10" t="s">
        <v>21</v>
      </c>
      <c r="F11" s="17">
        <v>2</v>
      </c>
      <c r="G11" s="10" t="s">
        <v>61</v>
      </c>
      <c r="H11" s="10" t="s">
        <v>62</v>
      </c>
      <c r="I11" s="14"/>
      <c r="J11" s="14"/>
      <c r="K11" s="14"/>
      <c r="L11" s="14"/>
      <c r="M11" s="14"/>
      <c r="N11" s="14"/>
      <c r="O11" s="11">
        <v>0.06622685185185186</v>
      </c>
      <c r="P11" s="11">
        <v>0.04305555555555556</v>
      </c>
      <c r="Q11" s="11">
        <f t="shared" si="0"/>
        <v>0.023171296296296294</v>
      </c>
      <c r="R11" s="14"/>
      <c r="S11" s="14"/>
      <c r="T11" s="11">
        <v>0.023171296296296297</v>
      </c>
      <c r="U11" s="10">
        <v>6</v>
      </c>
      <c r="V11" s="14"/>
      <c r="W11" s="13"/>
    </row>
    <row r="12" spans="2:6" ht="20.25">
      <c r="B12" s="184" t="s">
        <v>143</v>
      </c>
      <c r="C12" s="184"/>
      <c r="D12" s="184"/>
      <c r="E12" s="184"/>
      <c r="F12" s="184"/>
    </row>
    <row r="13" spans="2:22" ht="20.25">
      <c r="B13" s="2" t="s">
        <v>119</v>
      </c>
      <c r="E13" s="2"/>
      <c r="G13" s="185" t="s">
        <v>115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5:22" ht="20.25">
      <c r="E14" s="2"/>
      <c r="G14" s="185" t="s">
        <v>116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5:22" ht="20.25">
      <c r="E15" s="2"/>
      <c r="G15" s="185" t="s">
        <v>117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5:22" ht="20.25">
      <c r="E16" s="2"/>
      <c r="G16" s="185" t="s">
        <v>118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5:22" ht="20.25">
      <c r="E17" s="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5:22" ht="20.25">
      <c r="E18" s="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ht="20.25">
      <c r="A19" s="185" t="s">
        <v>91</v>
      </c>
      <c r="B19" s="185"/>
      <c r="C19" s="185"/>
      <c r="D19" s="185"/>
      <c r="E19" s="185"/>
      <c r="F19" s="185"/>
      <c r="G19" s="185"/>
      <c r="H19" s="185"/>
      <c r="I19" s="185" t="s">
        <v>90</v>
      </c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</row>
  </sheetData>
  <sheetProtection/>
  <mergeCells count="28">
    <mergeCell ref="A19:H19"/>
    <mergeCell ref="T4:T5"/>
    <mergeCell ref="C4:C5"/>
    <mergeCell ref="F4:F5"/>
    <mergeCell ref="G4:G5"/>
    <mergeCell ref="I4:N4"/>
    <mergeCell ref="H4:H5"/>
    <mergeCell ref="A4:A5"/>
    <mergeCell ref="I19:W19"/>
    <mergeCell ref="P4:P5"/>
    <mergeCell ref="A1:W1"/>
    <mergeCell ref="A2:W2"/>
    <mergeCell ref="A3:E3"/>
    <mergeCell ref="S3:W3"/>
    <mergeCell ref="B4:B5"/>
    <mergeCell ref="D4:D5"/>
    <mergeCell ref="E4:E5"/>
    <mergeCell ref="U4:U5"/>
    <mergeCell ref="B12:F12"/>
    <mergeCell ref="G15:V15"/>
    <mergeCell ref="G16:V16"/>
    <mergeCell ref="W4:W5"/>
    <mergeCell ref="O4:O5"/>
    <mergeCell ref="G13:V13"/>
    <mergeCell ref="G14:V14"/>
    <mergeCell ref="Q4:Q5"/>
    <mergeCell ref="R4:S4"/>
    <mergeCell ref="V4:V5"/>
  </mergeCells>
  <printOptions/>
  <pageMargins left="0.75" right="0.75" top="1" bottom="1" header="0.5" footer="0.5"/>
  <pageSetup horizontalDpi="600" verticalDpi="600" orientation="landscape" paperSize="9" scale="4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view="pageBreakPreview" zoomScale="60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5" customWidth="1"/>
    <col min="2" max="2" width="33.125" style="2" customWidth="1"/>
    <col min="3" max="3" width="10.625" style="2" customWidth="1"/>
    <col min="4" max="4" width="10.25390625" style="2" customWidth="1"/>
    <col min="5" max="5" width="8.25390625" style="2" customWidth="1"/>
    <col min="6" max="6" width="10.125" style="2" customWidth="1"/>
    <col min="7" max="7" width="21.25390625" style="2" customWidth="1"/>
    <col min="8" max="8" width="15.875" style="2" customWidth="1"/>
    <col min="9" max="9" width="10.875" style="2" customWidth="1"/>
    <col min="10" max="10" width="13.125" style="2" customWidth="1"/>
    <col min="11" max="11" width="9.25390625" style="2" customWidth="1"/>
    <col min="12" max="12" width="15.125" style="2" customWidth="1"/>
    <col min="13" max="13" width="8.125" style="2" customWidth="1"/>
    <col min="14" max="14" width="16.75390625" style="2" customWidth="1"/>
    <col min="15" max="15" width="15.75390625" style="2" customWidth="1"/>
    <col min="16" max="16" width="16.625" style="2" customWidth="1"/>
    <col min="17" max="17" width="19.75390625" style="2" customWidth="1"/>
    <col min="18" max="18" width="7.625" style="2" hidden="1" customWidth="1"/>
    <col min="19" max="19" width="14.375" style="2" hidden="1" customWidth="1"/>
    <col min="20" max="20" width="18.875" style="2" customWidth="1"/>
    <col min="21" max="21" width="8.125" style="2" customWidth="1"/>
    <col min="22" max="22" width="9.875" style="2" customWidth="1"/>
    <col min="23" max="16384" width="9.125" style="2" customWidth="1"/>
  </cols>
  <sheetData>
    <row r="1" spans="1:34" s="61" customFormat="1" ht="76.5" customHeight="1" thickBot="1">
      <c r="A1" s="192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61" customFormat="1" ht="92.25" customHeight="1" thickBot="1" thickTop="1">
      <c r="A2" s="193" t="s">
        <v>122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2" ht="21" thickBot="1">
      <c r="A3" s="201" t="s">
        <v>135</v>
      </c>
      <c r="B3" s="201"/>
      <c r="C3" s="201"/>
      <c r="D3" s="201"/>
      <c r="E3" s="18"/>
      <c r="F3" s="4"/>
      <c r="S3" s="195" t="s">
        <v>32</v>
      </c>
      <c r="T3" s="195"/>
      <c r="U3" s="195"/>
      <c r="V3" s="195"/>
    </row>
    <row r="4" spans="1:22" ht="27" customHeight="1" thickBot="1">
      <c r="A4" s="202" t="s">
        <v>16</v>
      </c>
      <c r="B4" s="202" t="s">
        <v>0</v>
      </c>
      <c r="C4" s="199" t="s">
        <v>1</v>
      </c>
      <c r="D4" s="199" t="s">
        <v>2</v>
      </c>
      <c r="E4" s="199" t="s">
        <v>95</v>
      </c>
      <c r="F4" s="202" t="s">
        <v>12</v>
      </c>
      <c r="G4" s="202" t="s">
        <v>3</v>
      </c>
      <c r="H4" s="199" t="s">
        <v>92</v>
      </c>
      <c r="I4" s="196" t="s">
        <v>4</v>
      </c>
      <c r="J4" s="196"/>
      <c r="K4" s="196"/>
      <c r="L4" s="196"/>
      <c r="M4" s="196"/>
      <c r="N4" s="191"/>
      <c r="O4" s="188" t="s">
        <v>17</v>
      </c>
      <c r="P4" s="188" t="s">
        <v>18</v>
      </c>
      <c r="Q4" s="188" t="s">
        <v>6</v>
      </c>
      <c r="R4" s="190" t="s">
        <v>5</v>
      </c>
      <c r="S4" s="191"/>
      <c r="T4" s="188" t="s">
        <v>7</v>
      </c>
      <c r="U4" s="186" t="s">
        <v>8</v>
      </c>
      <c r="V4" s="186" t="s">
        <v>9</v>
      </c>
    </row>
    <row r="5" spans="1:22" ht="171" customHeight="1" thickBot="1">
      <c r="A5" s="203"/>
      <c r="B5" s="203"/>
      <c r="C5" s="200"/>
      <c r="D5" s="200"/>
      <c r="E5" s="200"/>
      <c r="F5" s="203"/>
      <c r="G5" s="203"/>
      <c r="H5" s="200"/>
      <c r="I5" s="19" t="s">
        <v>34</v>
      </c>
      <c r="J5" s="19" t="s">
        <v>35</v>
      </c>
      <c r="K5" s="19" t="s">
        <v>26</v>
      </c>
      <c r="L5" s="19" t="s">
        <v>36</v>
      </c>
      <c r="M5" s="19" t="s">
        <v>37</v>
      </c>
      <c r="N5" s="19" t="s">
        <v>38</v>
      </c>
      <c r="O5" s="198"/>
      <c r="P5" s="198"/>
      <c r="Q5" s="198"/>
      <c r="R5" s="19" t="s">
        <v>10</v>
      </c>
      <c r="S5" s="19" t="s">
        <v>11</v>
      </c>
      <c r="T5" s="198"/>
      <c r="U5" s="197"/>
      <c r="V5" s="197"/>
    </row>
    <row r="6" spans="1:22" ht="43.5" customHeight="1">
      <c r="A6" s="20">
        <v>1</v>
      </c>
      <c r="B6" s="21" t="s">
        <v>51</v>
      </c>
      <c r="C6" s="22" t="s">
        <v>52</v>
      </c>
      <c r="D6" s="22" t="s">
        <v>31</v>
      </c>
      <c r="E6" s="22" t="s">
        <v>99</v>
      </c>
      <c r="F6" s="22">
        <v>20</v>
      </c>
      <c r="G6" s="22" t="s">
        <v>57</v>
      </c>
      <c r="H6" s="22" t="s">
        <v>56</v>
      </c>
      <c r="I6" s="22"/>
      <c r="J6" s="22"/>
      <c r="K6" s="22"/>
      <c r="L6" s="22"/>
      <c r="M6" s="22"/>
      <c r="N6" s="22"/>
      <c r="O6" s="23">
        <v>0.02179398148148148</v>
      </c>
      <c r="P6" s="23">
        <v>0.0125</v>
      </c>
      <c r="Q6" s="23">
        <f aca="true" t="shared" si="0" ref="Q6:Q12">O6-P6</f>
        <v>0.00929398148148148</v>
      </c>
      <c r="R6" s="22"/>
      <c r="S6" s="22"/>
      <c r="T6" s="23">
        <v>0.009293981481481481</v>
      </c>
      <c r="U6" s="24">
        <v>1</v>
      </c>
      <c r="V6" s="25">
        <v>1</v>
      </c>
    </row>
    <row r="7" spans="1:22" ht="45.75" customHeight="1">
      <c r="A7" s="7">
        <v>2</v>
      </c>
      <c r="B7" s="8" t="s">
        <v>80</v>
      </c>
      <c r="C7" s="10" t="s">
        <v>81</v>
      </c>
      <c r="D7" s="10" t="s">
        <v>40</v>
      </c>
      <c r="E7" s="10" t="s">
        <v>96</v>
      </c>
      <c r="F7" s="10">
        <v>33</v>
      </c>
      <c r="G7" s="10" t="s">
        <v>82</v>
      </c>
      <c r="H7" s="10" t="s">
        <v>83</v>
      </c>
      <c r="I7" s="10"/>
      <c r="J7" s="10"/>
      <c r="K7" s="10"/>
      <c r="L7" s="10"/>
      <c r="M7" s="10"/>
      <c r="N7" s="10"/>
      <c r="O7" s="11">
        <v>0.01050925925925926</v>
      </c>
      <c r="P7" s="11">
        <v>0</v>
      </c>
      <c r="Q7" s="11">
        <f t="shared" si="0"/>
        <v>0.01050925925925926</v>
      </c>
      <c r="R7" s="10"/>
      <c r="S7" s="10"/>
      <c r="T7" s="11">
        <v>0.01050925925925926</v>
      </c>
      <c r="U7" s="12">
        <v>2</v>
      </c>
      <c r="V7" s="13">
        <v>1</v>
      </c>
    </row>
    <row r="8" spans="1:22" ht="45.75" customHeight="1">
      <c r="A8" s="7">
        <v>3</v>
      </c>
      <c r="B8" s="14" t="s">
        <v>48</v>
      </c>
      <c r="C8" s="10" t="s">
        <v>49</v>
      </c>
      <c r="D8" s="10" t="s">
        <v>14</v>
      </c>
      <c r="E8" s="10" t="s">
        <v>98</v>
      </c>
      <c r="F8" s="17">
        <v>6</v>
      </c>
      <c r="G8" s="10" t="s">
        <v>109</v>
      </c>
      <c r="H8" s="10" t="s">
        <v>55</v>
      </c>
      <c r="I8" s="10"/>
      <c r="J8" s="10"/>
      <c r="K8" s="10"/>
      <c r="L8" s="10"/>
      <c r="M8" s="10"/>
      <c r="N8" s="10"/>
      <c r="O8" s="11">
        <v>0.01915509259259259</v>
      </c>
      <c r="P8" s="11">
        <v>0.008333333333333333</v>
      </c>
      <c r="Q8" s="11">
        <f t="shared" si="0"/>
        <v>0.010821759259259258</v>
      </c>
      <c r="R8" s="10"/>
      <c r="S8" s="10"/>
      <c r="T8" s="11">
        <v>0.01082175925925926</v>
      </c>
      <c r="U8" s="12">
        <v>3</v>
      </c>
      <c r="V8" s="13">
        <v>2</v>
      </c>
    </row>
    <row r="9" spans="1:22" ht="43.5" customHeight="1">
      <c r="A9" s="7">
        <v>4</v>
      </c>
      <c r="B9" s="14" t="s">
        <v>53</v>
      </c>
      <c r="C9" s="10" t="s">
        <v>24</v>
      </c>
      <c r="D9" s="10" t="s">
        <v>14</v>
      </c>
      <c r="E9" s="10" t="s">
        <v>107</v>
      </c>
      <c r="F9" s="10">
        <v>6</v>
      </c>
      <c r="G9" s="10" t="s">
        <v>57</v>
      </c>
      <c r="H9" s="10" t="s">
        <v>56</v>
      </c>
      <c r="I9" s="10"/>
      <c r="J9" s="10"/>
      <c r="K9" s="10"/>
      <c r="L9" s="10"/>
      <c r="M9" s="10"/>
      <c r="N9" s="10"/>
      <c r="O9" s="11">
        <v>0.03215277777777777</v>
      </c>
      <c r="P9" s="11">
        <v>0.020833333333333332</v>
      </c>
      <c r="Q9" s="11">
        <f t="shared" si="0"/>
        <v>0.011319444444444441</v>
      </c>
      <c r="R9" s="10"/>
      <c r="S9" s="10"/>
      <c r="T9" s="11">
        <v>0.011319444444444444</v>
      </c>
      <c r="U9" s="10">
        <v>4</v>
      </c>
      <c r="V9" s="13">
        <v>2</v>
      </c>
    </row>
    <row r="10" spans="1:22" ht="43.5" customHeight="1">
      <c r="A10" s="7">
        <v>5</v>
      </c>
      <c r="B10" s="14" t="s">
        <v>44</v>
      </c>
      <c r="C10" s="10" t="s">
        <v>28</v>
      </c>
      <c r="D10" s="10" t="s">
        <v>21</v>
      </c>
      <c r="E10" s="10" t="s">
        <v>106</v>
      </c>
      <c r="F10" s="10">
        <v>2</v>
      </c>
      <c r="G10" s="10" t="s">
        <v>61</v>
      </c>
      <c r="H10" s="14" t="s">
        <v>62</v>
      </c>
      <c r="I10" s="10"/>
      <c r="J10" s="10"/>
      <c r="K10" s="10"/>
      <c r="L10" s="10"/>
      <c r="M10" s="10"/>
      <c r="N10" s="10"/>
      <c r="O10" s="11">
        <v>0.03721064814814815</v>
      </c>
      <c r="P10" s="11">
        <v>0.025</v>
      </c>
      <c r="Q10" s="11">
        <f t="shared" si="0"/>
        <v>0.012210648148148151</v>
      </c>
      <c r="R10" s="10"/>
      <c r="S10" s="10"/>
      <c r="T10" s="11">
        <v>0.012210648148148146</v>
      </c>
      <c r="U10" s="10">
        <v>5</v>
      </c>
      <c r="V10" s="13">
        <v>2</v>
      </c>
    </row>
    <row r="11" spans="1:22" ht="42" customHeight="1">
      <c r="A11" s="7">
        <v>6</v>
      </c>
      <c r="B11" s="14" t="s">
        <v>42</v>
      </c>
      <c r="C11" s="10" t="s">
        <v>41</v>
      </c>
      <c r="D11" s="10" t="s">
        <v>40</v>
      </c>
      <c r="E11" s="10" t="s">
        <v>97</v>
      </c>
      <c r="F11" s="10">
        <v>33</v>
      </c>
      <c r="G11" s="10" t="s">
        <v>70</v>
      </c>
      <c r="H11" s="10" t="s">
        <v>71</v>
      </c>
      <c r="I11" s="10"/>
      <c r="J11" s="10"/>
      <c r="K11" s="10"/>
      <c r="L11" s="10"/>
      <c r="M11" s="10"/>
      <c r="N11" s="10"/>
      <c r="O11" s="11">
        <v>0.017291666666666667</v>
      </c>
      <c r="P11" s="11">
        <v>0.004166666666666667</v>
      </c>
      <c r="Q11" s="11">
        <f t="shared" si="0"/>
        <v>0.013125000000000001</v>
      </c>
      <c r="R11" s="10"/>
      <c r="S11" s="10"/>
      <c r="T11" s="11">
        <v>0.013125</v>
      </c>
      <c r="U11" s="10" t="s">
        <v>132</v>
      </c>
      <c r="V11" s="13">
        <v>3</v>
      </c>
    </row>
    <row r="12" spans="1:22" ht="44.25" customHeight="1" thickBot="1">
      <c r="A12" s="26">
        <v>7</v>
      </c>
      <c r="B12" s="27" t="s">
        <v>54</v>
      </c>
      <c r="C12" s="28" t="s">
        <v>79</v>
      </c>
      <c r="D12" s="28" t="s">
        <v>21</v>
      </c>
      <c r="E12" s="28" t="s">
        <v>108</v>
      </c>
      <c r="F12" s="28">
        <v>2</v>
      </c>
      <c r="G12" s="28" t="s">
        <v>57</v>
      </c>
      <c r="H12" s="28" t="s">
        <v>56</v>
      </c>
      <c r="I12" s="29"/>
      <c r="J12" s="29"/>
      <c r="K12" s="29"/>
      <c r="L12" s="29"/>
      <c r="M12" s="29"/>
      <c r="N12" s="29"/>
      <c r="O12" s="30">
        <v>0.07627314814814816</v>
      </c>
      <c r="P12" s="30">
        <v>0.05416666666666667</v>
      </c>
      <c r="Q12" s="31">
        <f t="shared" si="0"/>
        <v>0.02210648148148149</v>
      </c>
      <c r="R12" s="32"/>
      <c r="S12" s="32"/>
      <c r="T12" s="30">
        <v>0.02210648148148148</v>
      </c>
      <c r="U12" s="28">
        <v>6</v>
      </c>
      <c r="V12" s="33"/>
    </row>
    <row r="13" spans="1:22" ht="24.75" customHeight="1">
      <c r="A13" s="36"/>
      <c r="B13" s="184" t="s">
        <v>143</v>
      </c>
      <c r="C13" s="184"/>
      <c r="D13" s="184"/>
      <c r="E13" s="184"/>
      <c r="F13" s="184"/>
      <c r="G13" s="36"/>
      <c r="H13" s="36"/>
      <c r="I13" s="66"/>
      <c r="J13" s="66"/>
      <c r="K13" s="66"/>
      <c r="L13" s="66"/>
      <c r="M13" s="66"/>
      <c r="N13" s="66"/>
      <c r="O13" s="67"/>
      <c r="P13" s="67"/>
      <c r="Q13" s="42"/>
      <c r="R13" s="68"/>
      <c r="S13" s="68"/>
      <c r="T13" s="67"/>
      <c r="U13" s="36"/>
      <c r="V13" s="66"/>
    </row>
    <row r="14" spans="1:22" ht="20.25">
      <c r="A14" s="2"/>
      <c r="B14" s="2" t="s">
        <v>114</v>
      </c>
      <c r="G14" s="185" t="s">
        <v>110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1:22" ht="20.25">
      <c r="A15" s="2"/>
      <c r="G15" s="185" t="s">
        <v>111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ht="20.25">
      <c r="A16" s="2"/>
      <c r="G16" s="185" t="s">
        <v>112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1:22" ht="20.25">
      <c r="A17" s="2"/>
      <c r="G17" s="185" t="s">
        <v>113</v>
      </c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20.25">
      <c r="A18" s="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0.25">
      <c r="A19" s="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18" ht="20.25">
      <c r="A20" s="185" t="s">
        <v>91</v>
      </c>
      <c r="B20" s="185"/>
      <c r="C20" s="185"/>
      <c r="D20" s="185"/>
      <c r="E20" s="185"/>
      <c r="F20" s="185"/>
      <c r="G20" s="185"/>
      <c r="H20" s="185"/>
      <c r="I20" s="34" t="s">
        <v>90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7" ht="20.25">
      <c r="A21" s="2"/>
      <c r="D21" s="5"/>
      <c r="G21" s="5"/>
    </row>
    <row r="25" ht="20.25">
      <c r="D25" s="2" t="s">
        <v>94</v>
      </c>
    </row>
  </sheetData>
  <sheetProtection/>
  <mergeCells count="26">
    <mergeCell ref="A20:H20"/>
    <mergeCell ref="T4:T5"/>
    <mergeCell ref="E4:E5"/>
    <mergeCell ref="F4:F5"/>
    <mergeCell ref="G4:G5"/>
    <mergeCell ref="I4:N4"/>
    <mergeCell ref="H4:H5"/>
    <mergeCell ref="A4:A5"/>
    <mergeCell ref="P4:P5"/>
    <mergeCell ref="B4:B5"/>
    <mergeCell ref="A1:W1"/>
    <mergeCell ref="A2:W2"/>
    <mergeCell ref="G15:V15"/>
    <mergeCell ref="G16:V16"/>
    <mergeCell ref="C4:C5"/>
    <mergeCell ref="D4:D5"/>
    <mergeCell ref="G14:V14"/>
    <mergeCell ref="A3:D3"/>
    <mergeCell ref="S3:V3"/>
    <mergeCell ref="B13:F13"/>
    <mergeCell ref="G17:V17"/>
    <mergeCell ref="U4:U5"/>
    <mergeCell ref="V4:V5"/>
    <mergeCell ref="O4:O5"/>
    <mergeCell ref="Q4:Q5"/>
    <mergeCell ref="R4:S4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zoomScale="50" zoomScaleNormal="50" zoomScaleSheetLayoutView="50" zoomScalePageLayoutView="0" workbookViewId="0" topLeftCell="A1">
      <selection activeCell="E37" sqref="E37"/>
    </sheetView>
  </sheetViews>
  <sheetFormatPr defaultColWidth="9.00390625" defaultRowHeight="12.75"/>
  <cols>
    <col min="1" max="1" width="7.75390625" style="2" customWidth="1"/>
    <col min="2" max="2" width="34.75390625" style="2" customWidth="1"/>
    <col min="3" max="3" width="7.875" style="2" customWidth="1"/>
    <col min="4" max="4" width="8.25390625" style="2" customWidth="1"/>
    <col min="5" max="5" width="8.75390625" style="2" customWidth="1"/>
    <col min="6" max="6" width="10.75390625" style="2" customWidth="1"/>
    <col min="7" max="7" width="20.125" style="2" customWidth="1"/>
    <col min="8" max="8" width="18.375" style="2" customWidth="1"/>
    <col min="9" max="9" width="9.625" style="2" customWidth="1"/>
    <col min="10" max="10" width="11.125" style="2" customWidth="1"/>
    <col min="11" max="11" width="10.75390625" style="2" customWidth="1"/>
    <col min="12" max="12" width="9.375" style="2" customWidth="1"/>
    <col min="13" max="13" width="9.875" style="2" customWidth="1"/>
    <col min="14" max="14" width="16.375" style="2" customWidth="1"/>
    <col min="15" max="15" width="14.125" style="2" customWidth="1"/>
    <col min="16" max="16" width="18.625" style="2" customWidth="1"/>
    <col min="17" max="17" width="7.625" style="5" customWidth="1"/>
    <col min="18" max="18" width="13.25390625" style="2" customWidth="1"/>
    <col min="19" max="19" width="14.125" style="2" customWidth="1"/>
    <col min="20" max="20" width="20.125" style="2" customWidth="1"/>
    <col min="21" max="21" width="9.125" style="2" customWidth="1"/>
    <col min="22" max="22" width="11.375" style="2" customWidth="1"/>
    <col min="23" max="16384" width="9.125" style="2" customWidth="1"/>
  </cols>
  <sheetData>
    <row r="1" spans="1:33" s="61" customFormat="1" ht="52.5" customHeight="1" thickBo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1" s="61" customFormat="1" ht="105" customHeight="1" thickBot="1" thickTop="1">
      <c r="A2" s="193" t="s">
        <v>137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22" ht="21" thickBot="1">
      <c r="A3" s="194" t="s">
        <v>135</v>
      </c>
      <c r="B3" s="194"/>
      <c r="C3" s="194"/>
      <c r="D3" s="194"/>
      <c r="E3" s="194"/>
      <c r="F3" s="4"/>
      <c r="R3" s="195" t="s">
        <v>131</v>
      </c>
      <c r="S3" s="195"/>
      <c r="T3" s="195"/>
      <c r="U3" s="195"/>
      <c r="V3" s="195"/>
    </row>
    <row r="4" spans="1:22" ht="49.5" customHeight="1" thickBot="1">
      <c r="A4" s="188" t="s">
        <v>16</v>
      </c>
      <c r="B4" s="188" t="s">
        <v>0</v>
      </c>
      <c r="C4" s="188" t="s">
        <v>95</v>
      </c>
      <c r="D4" s="186" t="s">
        <v>1</v>
      </c>
      <c r="E4" s="186" t="s">
        <v>2</v>
      </c>
      <c r="F4" s="188" t="s">
        <v>12</v>
      </c>
      <c r="G4" s="188" t="s">
        <v>3</v>
      </c>
      <c r="H4" s="186" t="s">
        <v>92</v>
      </c>
      <c r="I4" s="190" t="s">
        <v>4</v>
      </c>
      <c r="J4" s="196"/>
      <c r="K4" s="196"/>
      <c r="L4" s="196"/>
      <c r="M4" s="196"/>
      <c r="N4" s="188" t="s">
        <v>17</v>
      </c>
      <c r="O4" s="188" t="s">
        <v>18</v>
      </c>
      <c r="P4" s="188" t="s">
        <v>6</v>
      </c>
      <c r="Q4" s="190" t="s">
        <v>5</v>
      </c>
      <c r="R4" s="191"/>
      <c r="S4" s="188" t="s">
        <v>133</v>
      </c>
      <c r="T4" s="188" t="s">
        <v>7</v>
      </c>
      <c r="U4" s="186" t="s">
        <v>8</v>
      </c>
      <c r="V4" s="186" t="s">
        <v>9</v>
      </c>
    </row>
    <row r="5" spans="1:22" ht="141" customHeight="1" thickBot="1">
      <c r="A5" s="198"/>
      <c r="B5" s="198"/>
      <c r="C5" s="198"/>
      <c r="D5" s="197"/>
      <c r="E5" s="197"/>
      <c r="F5" s="198"/>
      <c r="G5" s="198"/>
      <c r="H5" s="197"/>
      <c r="I5" s="19" t="s">
        <v>123</v>
      </c>
      <c r="J5" s="19" t="s">
        <v>15</v>
      </c>
      <c r="K5" s="19" t="s">
        <v>124</v>
      </c>
      <c r="L5" s="19" t="s">
        <v>125</v>
      </c>
      <c r="M5" s="19" t="s">
        <v>126</v>
      </c>
      <c r="N5" s="198"/>
      <c r="O5" s="198"/>
      <c r="P5" s="198"/>
      <c r="Q5" s="19" t="s">
        <v>10</v>
      </c>
      <c r="R5" s="19" t="s">
        <v>11</v>
      </c>
      <c r="S5" s="198"/>
      <c r="T5" s="198"/>
      <c r="U5" s="197"/>
      <c r="V5" s="197"/>
    </row>
    <row r="6" spans="1:22" ht="47.25" customHeight="1">
      <c r="A6" s="20">
        <v>1</v>
      </c>
      <c r="B6" s="53" t="s">
        <v>84</v>
      </c>
      <c r="C6" s="43" t="s">
        <v>107</v>
      </c>
      <c r="D6" s="43" t="s">
        <v>85</v>
      </c>
      <c r="E6" s="43" t="s">
        <v>86</v>
      </c>
      <c r="F6" s="43">
        <v>33</v>
      </c>
      <c r="G6" s="43" t="s">
        <v>82</v>
      </c>
      <c r="H6" s="43" t="s">
        <v>83</v>
      </c>
      <c r="I6" s="43"/>
      <c r="J6" s="43"/>
      <c r="K6" s="43"/>
      <c r="L6" s="43"/>
      <c r="M6" s="43"/>
      <c r="N6" s="44">
        <v>0.015104166666666667</v>
      </c>
      <c r="O6" s="44">
        <v>0.010416666666666666</v>
      </c>
      <c r="P6" s="45">
        <f aca="true" t="shared" si="0" ref="P6:P13">N6-O6</f>
        <v>0.004687500000000001</v>
      </c>
      <c r="Q6" s="43"/>
      <c r="R6" s="44">
        <f aca="true" t="shared" si="1" ref="R6:R12">Q6*$T$17</f>
        <v>0</v>
      </c>
      <c r="S6" s="44"/>
      <c r="T6" s="44">
        <f aca="true" t="shared" si="2" ref="T6:T13">P6+R6-S6</f>
        <v>0.004687500000000001</v>
      </c>
      <c r="U6" s="46">
        <v>1</v>
      </c>
      <c r="V6" s="25">
        <v>2</v>
      </c>
    </row>
    <row r="7" spans="1:22" ht="45" customHeight="1">
      <c r="A7" s="7">
        <v>2</v>
      </c>
      <c r="B7" s="40" t="s">
        <v>13</v>
      </c>
      <c r="C7" s="47" t="s">
        <v>101</v>
      </c>
      <c r="D7" s="47" t="s">
        <v>22</v>
      </c>
      <c r="E7" s="47" t="s">
        <v>14</v>
      </c>
      <c r="F7" s="47">
        <v>6</v>
      </c>
      <c r="G7" s="47" t="s">
        <v>61</v>
      </c>
      <c r="H7" s="47" t="s">
        <v>62</v>
      </c>
      <c r="I7" s="47"/>
      <c r="J7" s="47"/>
      <c r="K7" s="47"/>
      <c r="L7" s="47"/>
      <c r="M7" s="47"/>
      <c r="N7" s="48">
        <v>0.021875</v>
      </c>
      <c r="O7" s="48">
        <v>0.016666666666666666</v>
      </c>
      <c r="P7" s="49">
        <f t="shared" si="0"/>
        <v>0.005208333333333332</v>
      </c>
      <c r="Q7" s="47"/>
      <c r="R7" s="48">
        <f t="shared" si="1"/>
        <v>0</v>
      </c>
      <c r="S7" s="48"/>
      <c r="T7" s="48">
        <f t="shared" si="2"/>
        <v>0.005208333333333332</v>
      </c>
      <c r="U7" s="41">
        <v>2</v>
      </c>
      <c r="V7" s="13">
        <v>2</v>
      </c>
    </row>
    <row r="8" spans="1:22" s="16" customFormat="1" ht="46.5" customHeight="1">
      <c r="A8" s="7">
        <v>3</v>
      </c>
      <c r="B8" s="40" t="s">
        <v>76</v>
      </c>
      <c r="C8" s="47" t="s">
        <v>106</v>
      </c>
      <c r="D8" s="47" t="s">
        <v>77</v>
      </c>
      <c r="E8" s="47" t="s">
        <v>78</v>
      </c>
      <c r="F8" s="47">
        <v>13</v>
      </c>
      <c r="G8" s="47" t="s">
        <v>72</v>
      </c>
      <c r="H8" s="47" t="s">
        <v>56</v>
      </c>
      <c r="I8" s="47"/>
      <c r="J8" s="47"/>
      <c r="K8" s="47"/>
      <c r="L8" s="47"/>
      <c r="M8" s="47"/>
      <c r="N8" s="48">
        <v>0.018703703703703705</v>
      </c>
      <c r="O8" s="48">
        <v>0.0125</v>
      </c>
      <c r="P8" s="49">
        <f t="shared" si="0"/>
        <v>0.006203703703703704</v>
      </c>
      <c r="Q8" s="47"/>
      <c r="R8" s="48">
        <f t="shared" si="1"/>
        <v>0</v>
      </c>
      <c r="S8" s="48"/>
      <c r="T8" s="48">
        <f t="shared" si="2"/>
        <v>0.006203703703703704</v>
      </c>
      <c r="U8" s="41">
        <v>3</v>
      </c>
      <c r="V8" s="13">
        <v>3</v>
      </c>
    </row>
    <row r="9" spans="1:22" s="16" customFormat="1" ht="46.5" customHeight="1">
      <c r="A9" s="7">
        <v>4</v>
      </c>
      <c r="B9" s="40" t="s">
        <v>50</v>
      </c>
      <c r="C9" s="47" t="s">
        <v>130</v>
      </c>
      <c r="D9" s="47" t="s">
        <v>58</v>
      </c>
      <c r="E9" s="47" t="s">
        <v>59</v>
      </c>
      <c r="F9" s="47">
        <v>11</v>
      </c>
      <c r="G9" s="47" t="s">
        <v>65</v>
      </c>
      <c r="H9" s="47" t="s">
        <v>66</v>
      </c>
      <c r="I9" s="47"/>
      <c r="J9" s="47"/>
      <c r="K9" s="47"/>
      <c r="L9" s="47"/>
      <c r="M9" s="47"/>
      <c r="N9" s="48">
        <v>0.027905092592592592</v>
      </c>
      <c r="O9" s="48">
        <v>0.020833333333333332</v>
      </c>
      <c r="P9" s="49">
        <f t="shared" si="0"/>
        <v>0.00707175925925926</v>
      </c>
      <c r="Q9" s="47"/>
      <c r="R9" s="48">
        <f t="shared" si="1"/>
        <v>0</v>
      </c>
      <c r="S9" s="48"/>
      <c r="T9" s="48">
        <f t="shared" si="2"/>
        <v>0.00707175925925926</v>
      </c>
      <c r="U9" s="47">
        <v>4</v>
      </c>
      <c r="V9" s="13"/>
    </row>
    <row r="10" spans="1:22" s="16" customFormat="1" ht="45" customHeight="1">
      <c r="A10" s="7">
        <v>5</v>
      </c>
      <c r="B10" s="40" t="s">
        <v>43</v>
      </c>
      <c r="C10" s="47" t="s">
        <v>127</v>
      </c>
      <c r="D10" s="47" t="s">
        <v>39</v>
      </c>
      <c r="E10" s="47" t="s">
        <v>21</v>
      </c>
      <c r="F10" s="47">
        <v>6</v>
      </c>
      <c r="G10" s="47" t="s">
        <v>60</v>
      </c>
      <c r="H10" s="47" t="s">
        <v>55</v>
      </c>
      <c r="I10" s="47"/>
      <c r="J10" s="47"/>
      <c r="K10" s="47"/>
      <c r="L10" s="47"/>
      <c r="M10" s="47"/>
      <c r="N10" s="48">
        <v>0.057986111111111106</v>
      </c>
      <c r="O10" s="48">
        <v>0.04861111111111111</v>
      </c>
      <c r="P10" s="49">
        <f t="shared" si="0"/>
        <v>0.009374999999999994</v>
      </c>
      <c r="Q10" s="47"/>
      <c r="R10" s="48">
        <f t="shared" si="1"/>
        <v>0</v>
      </c>
      <c r="S10" s="48">
        <v>0.0011226851851851851</v>
      </c>
      <c r="T10" s="48">
        <f t="shared" si="2"/>
        <v>0.00825231481481481</v>
      </c>
      <c r="U10" s="47">
        <v>5</v>
      </c>
      <c r="V10" s="13"/>
    </row>
    <row r="11" spans="1:22" s="16" customFormat="1" ht="50.25" customHeight="1">
      <c r="A11" s="7">
        <v>6</v>
      </c>
      <c r="B11" s="40" t="s">
        <v>64</v>
      </c>
      <c r="C11" s="47" t="s">
        <v>128</v>
      </c>
      <c r="D11" s="47" t="s">
        <v>27</v>
      </c>
      <c r="E11" s="47" t="s">
        <v>20</v>
      </c>
      <c r="F11" s="47">
        <v>4</v>
      </c>
      <c r="G11" s="47" t="s">
        <v>60</v>
      </c>
      <c r="H11" s="47" t="s">
        <v>55</v>
      </c>
      <c r="I11" s="47"/>
      <c r="J11" s="47"/>
      <c r="K11" s="47"/>
      <c r="L11" s="47"/>
      <c r="M11" s="47"/>
      <c r="N11" s="48">
        <v>0.04125</v>
      </c>
      <c r="O11" s="48">
        <v>0.03263888888888889</v>
      </c>
      <c r="P11" s="49">
        <f t="shared" si="0"/>
        <v>0.008611111111111111</v>
      </c>
      <c r="Q11" s="47"/>
      <c r="R11" s="48">
        <f t="shared" si="1"/>
        <v>0</v>
      </c>
      <c r="S11" s="48"/>
      <c r="T11" s="48">
        <f t="shared" si="2"/>
        <v>0.008611111111111111</v>
      </c>
      <c r="U11" s="47">
        <v>6</v>
      </c>
      <c r="V11" s="13"/>
    </row>
    <row r="12" spans="1:22" ht="46.5" customHeight="1">
      <c r="A12" s="7">
        <v>7</v>
      </c>
      <c r="B12" s="40" t="s">
        <v>47</v>
      </c>
      <c r="C12" s="47" t="s">
        <v>129</v>
      </c>
      <c r="D12" s="47" t="s">
        <v>46</v>
      </c>
      <c r="E12" s="47" t="s">
        <v>21</v>
      </c>
      <c r="F12" s="47">
        <v>6</v>
      </c>
      <c r="G12" s="47" t="s">
        <v>61</v>
      </c>
      <c r="H12" s="47" t="s">
        <v>62</v>
      </c>
      <c r="I12" s="47"/>
      <c r="J12" s="47"/>
      <c r="K12" s="47"/>
      <c r="L12" s="47"/>
      <c r="M12" s="47"/>
      <c r="N12" s="48">
        <v>0.04556712962962963</v>
      </c>
      <c r="O12" s="48">
        <v>0.03680555555555556</v>
      </c>
      <c r="P12" s="49">
        <f t="shared" si="0"/>
        <v>0.008761574074074074</v>
      </c>
      <c r="Q12" s="47"/>
      <c r="R12" s="48">
        <f t="shared" si="1"/>
        <v>0</v>
      </c>
      <c r="S12" s="48"/>
      <c r="T12" s="48">
        <f t="shared" si="2"/>
        <v>0.008761574074074074</v>
      </c>
      <c r="U12" s="47">
        <v>7</v>
      </c>
      <c r="V12" s="13"/>
    </row>
    <row r="13" spans="1:22" ht="43.5" customHeight="1" thickBot="1">
      <c r="A13" s="26">
        <v>8</v>
      </c>
      <c r="B13" s="54" t="s">
        <v>45</v>
      </c>
      <c r="C13" s="50" t="s">
        <v>102</v>
      </c>
      <c r="D13" s="50" t="s">
        <v>25</v>
      </c>
      <c r="E13" s="50" t="s">
        <v>21</v>
      </c>
      <c r="F13" s="56">
        <v>2</v>
      </c>
      <c r="G13" s="50" t="s">
        <v>61</v>
      </c>
      <c r="H13" s="50" t="s">
        <v>62</v>
      </c>
      <c r="I13" s="50"/>
      <c r="J13" s="50"/>
      <c r="K13" s="50"/>
      <c r="L13" s="50">
        <v>6</v>
      </c>
      <c r="M13" s="50"/>
      <c r="N13" s="51">
        <v>0.038796296296296294</v>
      </c>
      <c r="O13" s="51">
        <v>0.030555555555555555</v>
      </c>
      <c r="P13" s="52">
        <f t="shared" si="0"/>
        <v>0.00824074074074074</v>
      </c>
      <c r="Q13" s="50">
        <v>6</v>
      </c>
      <c r="R13" s="51">
        <f>Q13*$T$20</f>
        <v>0.0013888888888888887</v>
      </c>
      <c r="S13" s="51"/>
      <c r="T13" s="51">
        <f t="shared" si="2"/>
        <v>0.009629629629629629</v>
      </c>
      <c r="U13" s="50">
        <v>8</v>
      </c>
      <c r="V13" s="35"/>
    </row>
    <row r="14" spans="1:22" ht="25.5" customHeight="1">
      <c r="A14" s="36"/>
      <c r="B14" s="184" t="s">
        <v>142</v>
      </c>
      <c r="C14" s="184"/>
      <c r="D14" s="184"/>
      <c r="E14" s="184"/>
      <c r="F14" s="184"/>
      <c r="G14" s="63"/>
      <c r="H14" s="63"/>
      <c r="I14" s="63"/>
      <c r="J14" s="63"/>
      <c r="K14" s="63"/>
      <c r="L14" s="63"/>
      <c r="M14" s="63"/>
      <c r="N14" s="64"/>
      <c r="O14" s="64"/>
      <c r="P14" s="65"/>
      <c r="Q14" s="63"/>
      <c r="R14" s="64"/>
      <c r="S14" s="64"/>
      <c r="T14" s="64"/>
      <c r="U14" s="63"/>
      <c r="V14" s="36"/>
    </row>
    <row r="15" spans="2:22" ht="20.25">
      <c r="B15" s="2" t="s">
        <v>134</v>
      </c>
      <c r="G15" s="185" t="s">
        <v>138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7:22" ht="20.25">
      <c r="G16" s="185" t="s">
        <v>139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7:22" ht="20.25">
      <c r="G17" s="185" t="s">
        <v>140</v>
      </c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7:22" ht="20.25">
      <c r="G18" s="185" t="s">
        <v>141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</row>
    <row r="19" spans="7:22" ht="20.25">
      <c r="G19" s="5"/>
      <c r="H19" s="5"/>
      <c r="I19" s="5"/>
      <c r="J19" s="5"/>
      <c r="K19" s="5"/>
      <c r="L19" s="5"/>
      <c r="M19" s="5"/>
      <c r="N19" s="5"/>
      <c r="O19" s="5"/>
      <c r="P19" s="5"/>
      <c r="R19" s="5"/>
      <c r="S19" s="5"/>
      <c r="T19" s="5"/>
      <c r="U19" s="5"/>
      <c r="V19" s="5"/>
    </row>
    <row r="20" spans="7:22" ht="20.25"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  <c r="S20" s="5"/>
      <c r="T20" s="55">
        <v>0.00023148148148148146</v>
      </c>
      <c r="U20" s="5"/>
      <c r="V20" s="5"/>
    </row>
    <row r="21" spans="7:22" ht="20.25">
      <c r="G21" s="5"/>
      <c r="H21" s="5"/>
      <c r="I21" s="5"/>
      <c r="J21" s="5"/>
      <c r="K21" s="5"/>
      <c r="L21" s="5"/>
      <c r="M21" s="5"/>
      <c r="N21" s="5"/>
      <c r="O21" s="5"/>
      <c r="P21" s="5"/>
      <c r="R21" s="5"/>
      <c r="S21" s="5"/>
      <c r="T21" s="5"/>
      <c r="U21" s="5"/>
      <c r="V21" s="5"/>
    </row>
    <row r="22" spans="1:17" ht="20.25">
      <c r="A22" s="185" t="s">
        <v>91</v>
      </c>
      <c r="B22" s="185"/>
      <c r="C22" s="185"/>
      <c r="D22" s="185"/>
      <c r="E22" s="185"/>
      <c r="F22" s="185"/>
      <c r="G22" s="185"/>
      <c r="H22" s="185"/>
      <c r="I22" s="34" t="s">
        <v>90</v>
      </c>
      <c r="J22" s="34"/>
      <c r="K22" s="34"/>
      <c r="L22" s="34"/>
      <c r="M22" s="34"/>
      <c r="N22" s="34"/>
      <c r="O22" s="34"/>
      <c r="P22" s="34"/>
      <c r="Q22" s="34"/>
    </row>
  </sheetData>
  <sheetProtection/>
  <mergeCells count="27">
    <mergeCell ref="A1:V1"/>
    <mergeCell ref="A2:V2"/>
    <mergeCell ref="A3:E3"/>
    <mergeCell ref="F4:F5"/>
    <mergeCell ref="A4:A5"/>
    <mergeCell ref="T4:T5"/>
    <mergeCell ref="N4:N5"/>
    <mergeCell ref="R3:V3"/>
    <mergeCell ref="U4:U5"/>
    <mergeCell ref="V4:V5"/>
    <mergeCell ref="A22:H22"/>
    <mergeCell ref="B4:B5"/>
    <mergeCell ref="D4:D5"/>
    <mergeCell ref="E4:E5"/>
    <mergeCell ref="G4:G5"/>
    <mergeCell ref="H4:H5"/>
    <mergeCell ref="C4:C5"/>
    <mergeCell ref="G18:V18"/>
    <mergeCell ref="B14:F14"/>
    <mergeCell ref="I4:M4"/>
    <mergeCell ref="S4:S5"/>
    <mergeCell ref="G15:V15"/>
    <mergeCell ref="G16:V16"/>
    <mergeCell ref="G17:V17"/>
    <mergeCell ref="Q4:R4"/>
    <mergeCell ref="P4:P5"/>
    <mergeCell ref="O4:O5"/>
  </mergeCells>
  <printOptions/>
  <pageMargins left="0.75" right="0.75" top="1" bottom="1" header="0.5" footer="0.5"/>
  <pageSetup horizontalDpi="600" verticalDpi="600" orientation="landscape" paperSize="9" scale="43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60" zoomScalePageLayoutView="0" workbookViewId="0" topLeftCell="A4">
      <selection activeCell="X1" sqref="X1"/>
    </sheetView>
  </sheetViews>
  <sheetFormatPr defaultColWidth="9.00390625" defaultRowHeight="12.75"/>
  <cols>
    <col min="1" max="1" width="7.00390625" style="0" customWidth="1"/>
    <col min="2" max="2" width="31.625" style="0" customWidth="1"/>
    <col min="3" max="3" width="9.875" style="0" customWidth="1"/>
    <col min="4" max="4" width="8.25390625" style="0" customWidth="1"/>
    <col min="5" max="5" width="9.625" style="0" customWidth="1"/>
    <col min="6" max="6" width="23.75390625" style="0" customWidth="1"/>
    <col min="7" max="7" width="24.625" style="0" customWidth="1"/>
    <col min="8" max="8" width="10.125" style="0" customWidth="1"/>
    <col min="9" max="9" width="9.375" style="0" customWidth="1"/>
    <col min="10" max="10" width="9.75390625" style="0" customWidth="1"/>
    <col min="11" max="11" width="9.375" style="0" customWidth="1"/>
    <col min="13" max="13" width="15.25390625" style="0" customWidth="1"/>
    <col min="14" max="14" width="12.875" style="0" customWidth="1"/>
    <col min="15" max="15" width="17.875" style="0" customWidth="1"/>
    <col min="16" max="16" width="12.625" style="0" customWidth="1"/>
    <col min="17" max="17" width="12.75390625" style="0" customWidth="1"/>
    <col min="18" max="18" width="15.125" style="0" customWidth="1"/>
    <col min="19" max="19" width="10.375" style="0" customWidth="1"/>
    <col min="20" max="20" width="11.375" style="0" customWidth="1"/>
    <col min="21" max="21" width="1.00390625" style="0" customWidth="1"/>
  </cols>
  <sheetData>
    <row r="1" spans="1:21" ht="73.5" customHeight="1" thickBo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72" customHeight="1" thickBot="1" thickTop="1">
      <c r="A2" s="193" t="s">
        <v>229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21" thickBot="1">
      <c r="A3" s="211" t="s">
        <v>230</v>
      </c>
      <c r="B3" s="211"/>
      <c r="C3" s="211"/>
      <c r="D3" s="211"/>
      <c r="E3" s="211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12" t="s">
        <v>199</v>
      </c>
      <c r="S3" s="212"/>
      <c r="T3" s="212"/>
      <c r="U3" s="212"/>
    </row>
    <row r="4" spans="1:20" ht="21" customHeight="1" thickBot="1">
      <c r="A4" s="206" t="s">
        <v>16</v>
      </c>
      <c r="B4" s="206" t="s">
        <v>0</v>
      </c>
      <c r="C4" s="204" t="s">
        <v>1</v>
      </c>
      <c r="D4" s="204" t="s">
        <v>2</v>
      </c>
      <c r="E4" s="206" t="s">
        <v>12</v>
      </c>
      <c r="F4" s="206" t="s">
        <v>3</v>
      </c>
      <c r="G4" s="204" t="s">
        <v>93</v>
      </c>
      <c r="H4" s="208" t="s">
        <v>4</v>
      </c>
      <c r="I4" s="210"/>
      <c r="J4" s="210"/>
      <c r="K4" s="210"/>
      <c r="L4" s="209"/>
      <c r="M4" s="206" t="s">
        <v>17</v>
      </c>
      <c r="N4" s="206" t="s">
        <v>18</v>
      </c>
      <c r="O4" s="206" t="s">
        <v>6</v>
      </c>
      <c r="P4" s="208" t="s">
        <v>5</v>
      </c>
      <c r="Q4" s="209"/>
      <c r="R4" s="204" t="s">
        <v>7</v>
      </c>
      <c r="S4" s="204" t="s">
        <v>8</v>
      </c>
      <c r="T4" s="204" t="s">
        <v>221</v>
      </c>
    </row>
    <row r="5" spans="1:20" ht="208.5" customHeight="1">
      <c r="A5" s="207"/>
      <c r="B5" s="207"/>
      <c r="C5" s="205"/>
      <c r="D5" s="205"/>
      <c r="E5" s="207"/>
      <c r="F5" s="207"/>
      <c r="G5" s="205"/>
      <c r="H5" s="39" t="s">
        <v>200</v>
      </c>
      <c r="I5" s="39" t="s">
        <v>219</v>
      </c>
      <c r="J5" s="39" t="s">
        <v>156</v>
      </c>
      <c r="K5" s="39" t="s">
        <v>220</v>
      </c>
      <c r="L5" s="39" t="s">
        <v>203</v>
      </c>
      <c r="M5" s="207"/>
      <c r="N5" s="207"/>
      <c r="O5" s="207"/>
      <c r="P5" s="39" t="s">
        <v>10</v>
      </c>
      <c r="Q5" s="39" t="s">
        <v>11</v>
      </c>
      <c r="R5" s="205"/>
      <c r="S5" s="205"/>
      <c r="T5" s="205"/>
    </row>
    <row r="6" spans="1:20" ht="36">
      <c r="A6" s="163">
        <v>1</v>
      </c>
      <c r="B6" s="147" t="s">
        <v>157</v>
      </c>
      <c r="C6" s="143" t="s">
        <v>144</v>
      </c>
      <c r="D6" s="143" t="s">
        <v>145</v>
      </c>
      <c r="E6" s="146">
        <v>40</v>
      </c>
      <c r="F6" s="143" t="s">
        <v>164</v>
      </c>
      <c r="G6" s="182" t="s">
        <v>147</v>
      </c>
      <c r="H6" s="173"/>
      <c r="I6" s="173"/>
      <c r="J6" s="173"/>
      <c r="K6" s="173"/>
      <c r="L6" s="173"/>
      <c r="M6" s="60">
        <v>0.004571759259259259</v>
      </c>
      <c r="N6" s="60">
        <v>0</v>
      </c>
      <c r="O6" s="59">
        <f aca="true" t="shared" si="0" ref="O6:O12">M6-N6</f>
        <v>0.004571759259259259</v>
      </c>
      <c r="P6" s="173"/>
      <c r="Q6" s="110"/>
      <c r="R6" s="171">
        <f>O6</f>
        <v>0.004571759259259259</v>
      </c>
      <c r="S6" s="175">
        <v>1</v>
      </c>
      <c r="T6" s="172"/>
    </row>
    <row r="7" spans="1:20" ht="40.5" customHeight="1">
      <c r="A7" s="163">
        <v>2</v>
      </c>
      <c r="B7" s="147" t="s">
        <v>161</v>
      </c>
      <c r="C7" s="143" t="s">
        <v>49</v>
      </c>
      <c r="D7" s="143" t="s">
        <v>31</v>
      </c>
      <c r="E7" s="146">
        <v>20</v>
      </c>
      <c r="F7" s="143" t="s">
        <v>166</v>
      </c>
      <c r="G7" s="182" t="s">
        <v>151</v>
      </c>
      <c r="H7" s="173"/>
      <c r="I7" s="173"/>
      <c r="J7" s="173"/>
      <c r="K7" s="173"/>
      <c r="L7" s="173"/>
      <c r="M7" s="60">
        <v>0.010300925925925927</v>
      </c>
      <c r="N7" s="60">
        <v>0.005555555555555556</v>
      </c>
      <c r="O7" s="59">
        <f t="shared" si="0"/>
        <v>0.004745370370370371</v>
      </c>
      <c r="P7" s="173"/>
      <c r="Q7" s="59"/>
      <c r="R7" s="59">
        <f>O7</f>
        <v>0.004745370370370371</v>
      </c>
      <c r="S7" s="175">
        <v>2</v>
      </c>
      <c r="T7" s="172"/>
    </row>
    <row r="8" spans="1:20" ht="36">
      <c r="A8" s="163">
        <v>3</v>
      </c>
      <c r="B8" s="142" t="s">
        <v>218</v>
      </c>
      <c r="C8" s="143" t="s">
        <v>27</v>
      </c>
      <c r="D8" s="143" t="s">
        <v>14</v>
      </c>
      <c r="E8" s="146">
        <v>6</v>
      </c>
      <c r="F8" s="143" t="s">
        <v>152</v>
      </c>
      <c r="G8" s="183" t="s">
        <v>149</v>
      </c>
      <c r="H8" s="173"/>
      <c r="I8" s="173"/>
      <c r="J8" s="173"/>
      <c r="K8" s="173"/>
      <c r="L8" s="173"/>
      <c r="M8" s="60">
        <v>0.016516203703703703</v>
      </c>
      <c r="N8" s="60">
        <v>0.011111111111111112</v>
      </c>
      <c r="O8" s="59">
        <f t="shared" si="0"/>
        <v>0.0054050925925925915</v>
      </c>
      <c r="P8" s="173"/>
      <c r="Q8" s="59"/>
      <c r="R8" s="59">
        <f>O8</f>
        <v>0.0054050925925925915</v>
      </c>
      <c r="S8" s="175">
        <v>3</v>
      </c>
      <c r="T8" s="172"/>
    </row>
    <row r="9" spans="1:20" ht="36">
      <c r="A9" s="163">
        <v>4</v>
      </c>
      <c r="B9" s="142" t="s">
        <v>169</v>
      </c>
      <c r="C9" s="143" t="s">
        <v>170</v>
      </c>
      <c r="D9" s="143" t="s">
        <v>14</v>
      </c>
      <c r="E9" s="146">
        <v>6</v>
      </c>
      <c r="F9" s="143" t="s">
        <v>164</v>
      </c>
      <c r="G9" s="182" t="s">
        <v>147</v>
      </c>
      <c r="H9" s="170"/>
      <c r="I9" s="170"/>
      <c r="J9" s="170"/>
      <c r="K9" s="170"/>
      <c r="L9" s="170"/>
      <c r="M9" s="171">
        <v>0.020578703703703703</v>
      </c>
      <c r="N9" s="60">
        <v>0.013888888888888888</v>
      </c>
      <c r="O9" s="59">
        <f t="shared" si="0"/>
        <v>0.006689814814814815</v>
      </c>
      <c r="P9" s="170"/>
      <c r="Q9" s="59"/>
      <c r="R9" s="59">
        <f>O9</f>
        <v>0.006689814814814815</v>
      </c>
      <c r="S9" s="172">
        <v>4</v>
      </c>
      <c r="T9" s="172"/>
    </row>
    <row r="10" spans="1:20" ht="40.5" customHeight="1">
      <c r="A10" s="163">
        <v>5</v>
      </c>
      <c r="B10" s="181" t="s">
        <v>188</v>
      </c>
      <c r="C10" s="143" t="s">
        <v>189</v>
      </c>
      <c r="D10" s="143" t="s">
        <v>23</v>
      </c>
      <c r="E10" s="144"/>
      <c r="F10" s="143" t="s">
        <v>164</v>
      </c>
      <c r="G10" s="182" t="s">
        <v>190</v>
      </c>
      <c r="H10" s="152"/>
      <c r="I10" s="152"/>
      <c r="J10" s="152"/>
      <c r="K10" s="152"/>
      <c r="L10" s="152"/>
      <c r="M10" s="153">
        <v>0.06391203703703703</v>
      </c>
      <c r="N10" s="153">
        <v>0.05347222222222222</v>
      </c>
      <c r="O10" s="59">
        <f t="shared" si="0"/>
        <v>0.010439814814814811</v>
      </c>
      <c r="P10" s="152"/>
      <c r="Q10" s="59"/>
      <c r="R10" s="154">
        <f>Q10+O10</f>
        <v>0.010439814814814811</v>
      </c>
      <c r="S10" s="155">
        <v>5</v>
      </c>
      <c r="T10" s="155"/>
    </row>
    <row r="11" spans="1:20" ht="37.5" customHeight="1">
      <c r="A11" s="163">
        <v>6</v>
      </c>
      <c r="B11" s="142" t="s">
        <v>196</v>
      </c>
      <c r="C11" s="143" t="s">
        <v>24</v>
      </c>
      <c r="D11" s="143" t="s">
        <v>23</v>
      </c>
      <c r="E11" s="144"/>
      <c r="F11" s="143" t="s">
        <v>154</v>
      </c>
      <c r="G11" s="182" t="s">
        <v>155</v>
      </c>
      <c r="H11" s="152"/>
      <c r="I11" s="152"/>
      <c r="J11" s="152"/>
      <c r="K11" s="152"/>
      <c r="L11" s="152"/>
      <c r="M11" s="153">
        <v>0.10016203703703704</v>
      </c>
      <c r="N11" s="153">
        <v>0.08472222222222221</v>
      </c>
      <c r="O11" s="59">
        <f t="shared" si="0"/>
        <v>0.015439814814814823</v>
      </c>
      <c r="P11" s="152"/>
      <c r="Q11" s="154"/>
      <c r="R11" s="154">
        <f>Q11+O11-T11</f>
        <v>0.014664351851851859</v>
      </c>
      <c r="S11" s="155">
        <v>6</v>
      </c>
      <c r="T11" s="154">
        <v>0.000775462962962963</v>
      </c>
    </row>
    <row r="12" spans="1:20" ht="39" customHeight="1">
      <c r="A12" s="163">
        <v>7</v>
      </c>
      <c r="B12" s="142" t="s">
        <v>239</v>
      </c>
      <c r="C12" s="143" t="s">
        <v>87</v>
      </c>
      <c r="D12" s="143" t="s">
        <v>23</v>
      </c>
      <c r="E12" s="144"/>
      <c r="F12" s="143" t="s">
        <v>186</v>
      </c>
      <c r="G12" s="182" t="s">
        <v>187</v>
      </c>
      <c r="H12" s="152">
        <v>3</v>
      </c>
      <c r="I12" s="152"/>
      <c r="J12" s="152"/>
      <c r="K12" s="152"/>
      <c r="L12" s="152"/>
      <c r="M12" s="153">
        <v>0.06049768518518519</v>
      </c>
      <c r="N12" s="153">
        <v>0.042361111111111106</v>
      </c>
      <c r="O12" s="59">
        <f t="shared" si="0"/>
        <v>0.018136574074074083</v>
      </c>
      <c r="P12" s="152">
        <v>3</v>
      </c>
      <c r="Q12" s="59">
        <f>P12*R$19</f>
        <v>0.0005208333333333333</v>
      </c>
      <c r="R12" s="154">
        <f>Q12+O12</f>
        <v>0.018657407407407418</v>
      </c>
      <c r="S12" s="155">
        <v>7</v>
      </c>
      <c r="T12" s="155"/>
    </row>
    <row r="13" spans="1:21" ht="20.25">
      <c r="A13" s="114"/>
      <c r="B13" s="115"/>
      <c r="C13" s="125"/>
      <c r="D13" s="125"/>
      <c r="E13" s="126"/>
      <c r="F13" s="125"/>
      <c r="G13" s="116"/>
      <c r="H13" s="127"/>
      <c r="I13" s="127"/>
      <c r="J13" s="127"/>
      <c r="K13" s="127"/>
      <c r="L13" s="127"/>
      <c r="M13" s="120"/>
      <c r="N13" s="120"/>
      <c r="O13" s="121"/>
      <c r="P13" s="122"/>
      <c r="Q13" s="121"/>
      <c r="R13" s="128"/>
      <c r="S13" s="123"/>
      <c r="T13" s="123"/>
      <c r="U13" s="123"/>
    </row>
    <row r="14" spans="1:21" ht="21.75" customHeight="1">
      <c r="A14" s="114"/>
      <c r="B14" s="214"/>
      <c r="C14" s="214"/>
      <c r="D14" s="178"/>
      <c r="E14" s="179"/>
      <c r="F14" s="178"/>
      <c r="G14" s="116"/>
      <c r="H14" s="127"/>
      <c r="I14" s="127"/>
      <c r="J14" s="127"/>
      <c r="K14" s="127"/>
      <c r="L14" s="127"/>
      <c r="M14" s="120"/>
      <c r="N14" s="120"/>
      <c r="O14" s="121"/>
      <c r="P14" s="122"/>
      <c r="Q14" s="121"/>
      <c r="R14" s="128"/>
      <c r="S14" s="123"/>
      <c r="T14" s="123"/>
      <c r="U14" s="123"/>
    </row>
    <row r="15" spans="1:21" ht="21.75" customHeight="1">
      <c r="A15" s="114"/>
      <c r="B15" s="215"/>
      <c r="C15" s="215"/>
      <c r="D15" s="214"/>
      <c r="E15" s="214"/>
      <c r="F15" s="214"/>
      <c r="G15" s="116"/>
      <c r="H15" s="127"/>
      <c r="I15" s="127"/>
      <c r="J15" s="127"/>
      <c r="K15" s="127"/>
      <c r="L15" s="127"/>
      <c r="M15" s="120"/>
      <c r="N15" s="120"/>
      <c r="O15" s="121"/>
      <c r="P15" s="122"/>
      <c r="Q15" s="121"/>
      <c r="R15" s="128"/>
      <c r="S15" s="123"/>
      <c r="T15" s="123"/>
      <c r="U15" s="123"/>
    </row>
    <row r="16" spans="1:21" ht="21.75" customHeight="1">
      <c r="A16" s="114"/>
      <c r="B16" s="116"/>
      <c r="C16" s="116"/>
      <c r="D16" s="125"/>
      <c r="E16" s="126"/>
      <c r="F16" s="125"/>
      <c r="G16" s="213" t="s">
        <v>222</v>
      </c>
      <c r="H16" s="213"/>
      <c r="I16" s="213"/>
      <c r="J16" s="213"/>
      <c r="K16" s="213"/>
      <c r="L16" s="213"/>
      <c r="M16" s="213"/>
      <c r="N16" s="213"/>
      <c r="O16" s="213"/>
      <c r="P16" s="213"/>
      <c r="Q16" s="121"/>
      <c r="R16" s="128"/>
      <c r="S16" s="123"/>
      <c r="T16" s="123"/>
      <c r="U16" s="123"/>
    </row>
    <row r="17" spans="1:21" ht="21.75" customHeight="1">
      <c r="A17" s="114"/>
      <c r="B17" s="116"/>
      <c r="C17" s="116"/>
      <c r="D17" s="125"/>
      <c r="E17" s="126"/>
      <c r="F17" s="125"/>
      <c r="G17" s="116"/>
      <c r="H17" s="129"/>
      <c r="I17" s="129"/>
      <c r="J17" s="129"/>
      <c r="K17" s="129"/>
      <c r="L17" s="129"/>
      <c r="M17" s="129"/>
      <c r="N17" s="129"/>
      <c r="O17" s="121"/>
      <c r="P17" s="122"/>
      <c r="Q17" s="121"/>
      <c r="R17" s="128"/>
      <c r="S17" s="123"/>
      <c r="T17" s="123"/>
      <c r="U17" s="123"/>
    </row>
    <row r="18" spans="1:21" ht="21.75" customHeight="1">
      <c r="A18" s="114"/>
      <c r="B18" s="116"/>
      <c r="C18" s="116"/>
      <c r="D18" s="125"/>
      <c r="E18" s="126"/>
      <c r="F18" s="125"/>
      <c r="G18" s="213" t="s">
        <v>223</v>
      </c>
      <c r="H18" s="213"/>
      <c r="I18" s="213"/>
      <c r="J18" s="213"/>
      <c r="K18" s="213"/>
      <c r="L18" s="213"/>
      <c r="M18" s="213"/>
      <c r="N18" s="213"/>
      <c r="O18" s="213"/>
      <c r="P18" s="213"/>
      <c r="Q18" s="121"/>
      <c r="R18" s="128"/>
      <c r="S18" s="123"/>
      <c r="T18" s="123"/>
      <c r="U18" s="123"/>
    </row>
    <row r="19" spans="1:21" ht="20.25">
      <c r="A19" s="75"/>
      <c r="B19" s="13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132">
        <v>0.00017361111111111112</v>
      </c>
      <c r="S19" s="75"/>
      <c r="T19" s="75"/>
      <c r="U19" s="75"/>
    </row>
    <row r="20" spans="1:21" ht="20.25">
      <c r="A20" s="37"/>
      <c r="B20" s="6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</sheetData>
  <sheetProtection/>
  <mergeCells count="24">
    <mergeCell ref="A1:U1"/>
    <mergeCell ref="A2:U2"/>
    <mergeCell ref="A3:E3"/>
    <mergeCell ref="R3:U3"/>
    <mergeCell ref="G18:P18"/>
    <mergeCell ref="B14:C14"/>
    <mergeCell ref="D15:F15"/>
    <mergeCell ref="G16:P16"/>
    <mergeCell ref="B15:C15"/>
    <mergeCell ref="E4:E5"/>
    <mergeCell ref="F4:F5"/>
    <mergeCell ref="G4:G5"/>
    <mergeCell ref="H4:L4"/>
    <mergeCell ref="A4:A5"/>
    <mergeCell ref="B4:B5"/>
    <mergeCell ref="C4:C5"/>
    <mergeCell ref="D4:D5"/>
    <mergeCell ref="R4:R5"/>
    <mergeCell ref="S4:S5"/>
    <mergeCell ref="T4:T5"/>
    <mergeCell ref="M4:M5"/>
    <mergeCell ref="N4:N5"/>
    <mergeCell ref="O4:O5"/>
    <mergeCell ref="P4:Q4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60" zoomScalePageLayoutView="0" workbookViewId="0" topLeftCell="A1">
      <selection activeCell="D16" sqref="D16"/>
    </sheetView>
  </sheetViews>
  <sheetFormatPr defaultColWidth="9.00390625" defaultRowHeight="12.75"/>
  <cols>
    <col min="1" max="1" width="7.00390625" style="0" customWidth="1"/>
    <col min="2" max="2" width="31.125" style="0" customWidth="1"/>
    <col min="3" max="3" width="9.875" style="0" customWidth="1"/>
    <col min="4" max="4" width="8.25390625" style="0" customWidth="1"/>
    <col min="5" max="5" width="9.625" style="0" customWidth="1"/>
    <col min="6" max="6" width="25.625" style="0" customWidth="1"/>
    <col min="7" max="7" width="18.625" style="0" customWidth="1"/>
    <col min="8" max="8" width="11.875" style="0" customWidth="1"/>
    <col min="9" max="9" width="9.375" style="0" customWidth="1"/>
    <col min="10" max="10" width="11.875" style="0" customWidth="1"/>
    <col min="11" max="11" width="9.375" style="0" customWidth="1"/>
    <col min="13" max="13" width="15.25390625" style="0" customWidth="1"/>
    <col min="14" max="14" width="13.25390625" style="0" customWidth="1"/>
    <col min="15" max="15" width="17.875" style="0" customWidth="1"/>
    <col min="16" max="16" width="12.625" style="0" customWidth="1"/>
    <col min="17" max="17" width="12.00390625" style="0" customWidth="1"/>
    <col min="18" max="18" width="12.375" style="0" customWidth="1"/>
    <col min="19" max="19" width="10.375" style="0" customWidth="1"/>
    <col min="20" max="20" width="14.625" style="0" customWidth="1"/>
  </cols>
  <sheetData>
    <row r="1" spans="1:20" ht="53.25" customHeight="1" thickBo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76.5" customHeight="1" thickBot="1" thickTop="1">
      <c r="A2" s="193" t="s">
        <v>234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21" thickBot="1">
      <c r="A3" s="216" t="s">
        <v>232</v>
      </c>
      <c r="B3" s="216"/>
      <c r="C3" s="216"/>
      <c r="D3" s="216"/>
      <c r="E3" s="216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17" t="s">
        <v>199</v>
      </c>
      <c r="S3" s="217"/>
      <c r="T3" s="217"/>
    </row>
    <row r="4" spans="1:21" ht="21" thickBot="1">
      <c r="A4" s="206" t="s">
        <v>16</v>
      </c>
      <c r="B4" s="206" t="s">
        <v>0</v>
      </c>
      <c r="C4" s="204" t="s">
        <v>1</v>
      </c>
      <c r="D4" s="204" t="s">
        <v>2</v>
      </c>
      <c r="E4" s="206" t="s">
        <v>12</v>
      </c>
      <c r="F4" s="206" t="s">
        <v>3</v>
      </c>
      <c r="G4" s="204" t="s">
        <v>93</v>
      </c>
      <c r="H4" s="208" t="s">
        <v>4</v>
      </c>
      <c r="I4" s="210"/>
      <c r="J4" s="210"/>
      <c r="K4" s="210"/>
      <c r="L4" s="210"/>
      <c r="M4" s="206" t="s">
        <v>17</v>
      </c>
      <c r="N4" s="206" t="s">
        <v>18</v>
      </c>
      <c r="O4" s="206" t="s">
        <v>6</v>
      </c>
      <c r="P4" s="208" t="s">
        <v>5</v>
      </c>
      <c r="Q4" s="209"/>
      <c r="R4" s="204" t="s">
        <v>7</v>
      </c>
      <c r="S4" s="204" t="s">
        <v>8</v>
      </c>
      <c r="T4" s="222" t="s">
        <v>227</v>
      </c>
      <c r="U4" s="220" t="s">
        <v>9</v>
      </c>
    </row>
    <row r="5" spans="1:21" ht="179.25" thickBot="1">
      <c r="A5" s="218"/>
      <c r="B5" s="218"/>
      <c r="C5" s="219"/>
      <c r="D5" s="219"/>
      <c r="E5" s="218"/>
      <c r="F5" s="218"/>
      <c r="G5" s="219"/>
      <c r="H5" s="135" t="s">
        <v>200</v>
      </c>
      <c r="I5" s="135" t="s">
        <v>201</v>
      </c>
      <c r="J5" s="135" t="s">
        <v>156</v>
      </c>
      <c r="K5" s="135" t="s">
        <v>202</v>
      </c>
      <c r="L5" s="135" t="s">
        <v>203</v>
      </c>
      <c r="M5" s="218"/>
      <c r="N5" s="218"/>
      <c r="O5" s="218"/>
      <c r="P5" s="135" t="s">
        <v>10</v>
      </c>
      <c r="Q5" s="135" t="s">
        <v>11</v>
      </c>
      <c r="R5" s="219"/>
      <c r="S5" s="219"/>
      <c r="T5" s="223"/>
      <c r="U5" s="221"/>
    </row>
    <row r="6" spans="1:21" ht="35.25" customHeight="1">
      <c r="A6" s="136">
        <v>1</v>
      </c>
      <c r="B6" s="164" t="s">
        <v>158</v>
      </c>
      <c r="C6" s="138" t="s">
        <v>27</v>
      </c>
      <c r="D6" s="138" t="s">
        <v>40</v>
      </c>
      <c r="E6" s="139">
        <v>33</v>
      </c>
      <c r="F6" s="138" t="s">
        <v>148</v>
      </c>
      <c r="G6" s="165" t="s">
        <v>149</v>
      </c>
      <c r="H6" s="149"/>
      <c r="I6" s="149"/>
      <c r="J6" s="149"/>
      <c r="K6" s="149"/>
      <c r="L6" s="149"/>
      <c r="M6" s="133">
        <v>0.008206018518518519</v>
      </c>
      <c r="N6" s="133">
        <v>0.00277777777777778</v>
      </c>
      <c r="O6" s="134">
        <f aca="true" t="shared" si="0" ref="O6:O14">M6-N6</f>
        <v>0.005428240740740739</v>
      </c>
      <c r="P6" s="149"/>
      <c r="Q6" s="166"/>
      <c r="R6" s="168">
        <f>O6</f>
        <v>0.005428240740740739</v>
      </c>
      <c r="S6" s="156">
        <v>1</v>
      </c>
      <c r="T6" s="169"/>
      <c r="U6" s="167">
        <v>2</v>
      </c>
    </row>
    <row r="7" spans="1:21" ht="36">
      <c r="A7" s="141">
        <v>2</v>
      </c>
      <c r="B7" s="142" t="s">
        <v>168</v>
      </c>
      <c r="C7" s="161" t="s">
        <v>22</v>
      </c>
      <c r="D7" s="143" t="s">
        <v>217</v>
      </c>
      <c r="E7" s="146">
        <v>20</v>
      </c>
      <c r="F7" s="143" t="s">
        <v>154</v>
      </c>
      <c r="G7" s="143" t="s">
        <v>155</v>
      </c>
      <c r="H7" s="170"/>
      <c r="I7" s="170"/>
      <c r="J7" s="170"/>
      <c r="K7" s="170"/>
      <c r="L7" s="170"/>
      <c r="M7" s="171">
        <v>0.015509259259259257</v>
      </c>
      <c r="N7" s="60">
        <v>0.00972222222222222</v>
      </c>
      <c r="O7" s="59">
        <f t="shared" si="0"/>
        <v>0.005787037037037037</v>
      </c>
      <c r="P7" s="170"/>
      <c r="Q7" s="59"/>
      <c r="R7" s="59">
        <f>O7</f>
        <v>0.005787037037037037</v>
      </c>
      <c r="S7" s="175">
        <v>2</v>
      </c>
      <c r="T7" s="172"/>
      <c r="U7" s="155">
        <v>2</v>
      </c>
    </row>
    <row r="8" spans="1:21" ht="36">
      <c r="A8" s="141">
        <v>3</v>
      </c>
      <c r="B8" s="162" t="s">
        <v>162</v>
      </c>
      <c r="C8" s="143" t="s">
        <v>150</v>
      </c>
      <c r="D8" s="143" t="s">
        <v>31</v>
      </c>
      <c r="E8" s="146">
        <v>20</v>
      </c>
      <c r="F8" s="143" t="s">
        <v>164</v>
      </c>
      <c r="G8" s="143" t="s">
        <v>147</v>
      </c>
      <c r="H8" s="173"/>
      <c r="I8" s="173"/>
      <c r="J8" s="173"/>
      <c r="K8" s="173"/>
      <c r="L8" s="173"/>
      <c r="M8" s="60">
        <v>0.008159722222222223</v>
      </c>
      <c r="N8" s="60">
        <v>0.001388888888888889</v>
      </c>
      <c r="O8" s="59">
        <f t="shared" si="0"/>
        <v>0.0067708333333333336</v>
      </c>
      <c r="P8" s="173"/>
      <c r="Q8" s="110"/>
      <c r="R8" s="171">
        <f>O8</f>
        <v>0.0067708333333333336</v>
      </c>
      <c r="S8" s="175">
        <v>3</v>
      </c>
      <c r="T8" s="172"/>
      <c r="U8" s="155">
        <v>3</v>
      </c>
    </row>
    <row r="9" spans="1:21" ht="36">
      <c r="A9" s="136">
        <v>4</v>
      </c>
      <c r="B9" s="142" t="s">
        <v>165</v>
      </c>
      <c r="C9" s="143" t="s">
        <v>25</v>
      </c>
      <c r="D9" s="143" t="s">
        <v>31</v>
      </c>
      <c r="E9" s="146">
        <v>20</v>
      </c>
      <c r="F9" s="143" t="s">
        <v>235</v>
      </c>
      <c r="G9" s="143" t="s">
        <v>147</v>
      </c>
      <c r="H9" s="173"/>
      <c r="I9" s="173"/>
      <c r="J9" s="173">
        <v>10</v>
      </c>
      <c r="K9" s="173"/>
      <c r="L9" s="173"/>
      <c r="M9" s="60">
        <v>0.011180555555555556</v>
      </c>
      <c r="N9" s="60">
        <v>0.00416666666666667</v>
      </c>
      <c r="O9" s="59">
        <f t="shared" si="0"/>
        <v>0.007013888888888886</v>
      </c>
      <c r="P9" s="173">
        <v>10</v>
      </c>
      <c r="Q9" s="59">
        <f>P9*R$24</f>
        <v>0.0017361111111111112</v>
      </c>
      <c r="R9" s="174">
        <f>Q9+O9</f>
        <v>0.008749999999999997</v>
      </c>
      <c r="S9" s="172">
        <v>4</v>
      </c>
      <c r="T9" s="172"/>
      <c r="U9" s="155"/>
    </row>
    <row r="10" spans="1:21" ht="39" customHeight="1">
      <c r="A10" s="141">
        <v>5</v>
      </c>
      <c r="B10" s="142" t="s">
        <v>236</v>
      </c>
      <c r="C10" s="143" t="s">
        <v>63</v>
      </c>
      <c r="D10" s="143" t="s">
        <v>198</v>
      </c>
      <c r="E10" s="144">
        <v>4</v>
      </c>
      <c r="F10" s="143" t="s">
        <v>171</v>
      </c>
      <c r="G10" s="143" t="s">
        <v>151</v>
      </c>
      <c r="H10" s="152"/>
      <c r="I10" s="152"/>
      <c r="J10" s="152"/>
      <c r="K10" s="152"/>
      <c r="L10" s="152"/>
      <c r="M10" s="153">
        <v>0.08240740740740742</v>
      </c>
      <c r="N10" s="153">
        <v>0.07013888888888889</v>
      </c>
      <c r="O10" s="59">
        <f t="shared" si="0"/>
        <v>0.012268518518518526</v>
      </c>
      <c r="P10" s="152"/>
      <c r="Q10" s="154"/>
      <c r="R10" s="154">
        <f>Q10+O10-T10</f>
        <v>0.011979166666666674</v>
      </c>
      <c r="S10" s="155">
        <v>5</v>
      </c>
      <c r="T10" s="154">
        <v>0.0002893518518518519</v>
      </c>
      <c r="U10" s="155"/>
    </row>
    <row r="11" spans="1:21" ht="42" customHeight="1">
      <c r="A11" s="141">
        <v>6</v>
      </c>
      <c r="B11" s="142" t="s">
        <v>204</v>
      </c>
      <c r="C11" s="143" t="s">
        <v>77</v>
      </c>
      <c r="D11" s="143" t="s">
        <v>89</v>
      </c>
      <c r="E11" s="144">
        <v>1</v>
      </c>
      <c r="F11" s="143" t="s">
        <v>154</v>
      </c>
      <c r="G11" s="143" t="s">
        <v>155</v>
      </c>
      <c r="H11" s="152"/>
      <c r="I11" s="152"/>
      <c r="J11" s="152"/>
      <c r="K11" s="152"/>
      <c r="L11" s="152"/>
      <c r="M11" s="153">
        <v>0.03243055555555556</v>
      </c>
      <c r="N11" s="153">
        <v>0.019444444444444445</v>
      </c>
      <c r="O11" s="59">
        <f t="shared" si="0"/>
        <v>0.012986111111111115</v>
      </c>
      <c r="P11" s="152"/>
      <c r="Q11" s="59"/>
      <c r="R11" s="59">
        <f>O11</f>
        <v>0.012986111111111115</v>
      </c>
      <c r="S11" s="155">
        <v>6</v>
      </c>
      <c r="T11" s="155"/>
      <c r="U11" s="155"/>
    </row>
    <row r="12" spans="1:21" ht="36">
      <c r="A12" s="141">
        <v>7</v>
      </c>
      <c r="B12" s="147" t="s">
        <v>193</v>
      </c>
      <c r="C12" s="143" t="s">
        <v>174</v>
      </c>
      <c r="D12" s="143" t="s">
        <v>23</v>
      </c>
      <c r="E12" s="144"/>
      <c r="F12" s="143" t="s">
        <v>154</v>
      </c>
      <c r="G12" s="143" t="s">
        <v>155</v>
      </c>
      <c r="H12" s="152"/>
      <c r="I12" s="152"/>
      <c r="J12" s="152"/>
      <c r="K12" s="152"/>
      <c r="L12" s="152"/>
      <c r="M12" s="153">
        <v>0.06424768518518519</v>
      </c>
      <c r="N12" s="153">
        <v>0.05069444444444445</v>
      </c>
      <c r="O12" s="59">
        <f t="shared" si="0"/>
        <v>0.013553240740740734</v>
      </c>
      <c r="P12" s="152"/>
      <c r="Q12" s="59"/>
      <c r="R12" s="154">
        <f>Q12+O12</f>
        <v>0.013553240740740734</v>
      </c>
      <c r="S12" s="155">
        <v>7</v>
      </c>
      <c r="T12" s="155"/>
      <c r="U12" s="155"/>
    </row>
    <row r="13" spans="1:21" ht="36">
      <c r="A13" s="141">
        <v>8</v>
      </c>
      <c r="B13" s="142" t="s">
        <v>183</v>
      </c>
      <c r="C13" s="143" t="s">
        <v>88</v>
      </c>
      <c r="D13" s="143" t="s">
        <v>23</v>
      </c>
      <c r="E13" s="144"/>
      <c r="F13" s="143" t="s">
        <v>184</v>
      </c>
      <c r="G13" s="143" t="s">
        <v>155</v>
      </c>
      <c r="H13" s="152"/>
      <c r="I13" s="152"/>
      <c r="J13" s="152"/>
      <c r="K13" s="152"/>
      <c r="L13" s="152"/>
      <c r="M13" s="153">
        <v>0.08983796296296297</v>
      </c>
      <c r="N13" s="153">
        <v>0.07430555555555556</v>
      </c>
      <c r="O13" s="59">
        <f t="shared" si="0"/>
        <v>0.015532407407407411</v>
      </c>
      <c r="P13" s="152"/>
      <c r="Q13" s="59"/>
      <c r="R13" s="154">
        <f>Q13+O13</f>
        <v>0.015532407407407411</v>
      </c>
      <c r="S13" s="155">
        <v>8</v>
      </c>
      <c r="T13" s="155"/>
      <c r="U13" s="155"/>
    </row>
    <row r="14" spans="1:21" ht="36">
      <c r="A14" s="141">
        <v>9</v>
      </c>
      <c r="B14" s="147" t="s">
        <v>191</v>
      </c>
      <c r="C14" s="143" t="s">
        <v>192</v>
      </c>
      <c r="D14" s="143" t="s">
        <v>23</v>
      </c>
      <c r="E14" s="144"/>
      <c r="F14" s="143" t="s">
        <v>154</v>
      </c>
      <c r="G14" s="143" t="s">
        <v>155</v>
      </c>
      <c r="H14" s="152"/>
      <c r="I14" s="152"/>
      <c r="J14" s="152"/>
      <c r="K14" s="152"/>
      <c r="L14" s="152"/>
      <c r="M14" s="153">
        <v>0.10032407407407407</v>
      </c>
      <c r="N14" s="153">
        <v>0.08194444444444444</v>
      </c>
      <c r="O14" s="59">
        <f t="shared" si="0"/>
        <v>0.01837962962962962</v>
      </c>
      <c r="P14" s="152"/>
      <c r="Q14" s="59"/>
      <c r="R14" s="154">
        <f>Q14+O14</f>
        <v>0.01837962962962962</v>
      </c>
      <c r="S14" s="155">
        <v>9</v>
      </c>
      <c r="T14" s="155"/>
      <c r="U14" s="155"/>
    </row>
    <row r="15" spans="1:21" ht="36">
      <c r="A15" s="141">
        <v>10</v>
      </c>
      <c r="B15" s="142" t="s">
        <v>175</v>
      </c>
      <c r="C15" s="143" t="s">
        <v>87</v>
      </c>
      <c r="D15" s="143" t="s">
        <v>23</v>
      </c>
      <c r="E15" s="144"/>
      <c r="F15" s="143" t="s">
        <v>154</v>
      </c>
      <c r="G15" s="143" t="s">
        <v>155</v>
      </c>
      <c r="H15" s="152"/>
      <c r="I15" s="152"/>
      <c r="J15" s="152"/>
      <c r="K15" s="152"/>
      <c r="L15" s="152"/>
      <c r="M15" s="153"/>
      <c r="N15" s="153">
        <v>0.0298611111111111</v>
      </c>
      <c r="O15" s="59" t="s">
        <v>210</v>
      </c>
      <c r="P15" s="152"/>
      <c r="Q15" s="59"/>
      <c r="R15" s="155"/>
      <c r="S15" s="180" t="s">
        <v>237</v>
      </c>
      <c r="T15" s="180"/>
      <c r="U15" s="155"/>
    </row>
    <row r="16" spans="1:20" ht="18">
      <c r="A16" s="114"/>
      <c r="B16" s="115"/>
      <c r="C16" s="116"/>
      <c r="D16" s="116"/>
      <c r="E16" s="117"/>
      <c r="F16" s="118"/>
      <c r="G16" s="116"/>
      <c r="H16" s="119"/>
      <c r="I16" s="119"/>
      <c r="J16" s="119"/>
      <c r="K16" s="119"/>
      <c r="L16" s="119"/>
      <c r="M16" s="120"/>
      <c r="N16" s="120"/>
      <c r="O16" s="121"/>
      <c r="P16" s="122"/>
      <c r="Q16" s="121"/>
      <c r="R16" s="123"/>
      <c r="S16" s="123"/>
      <c r="T16" s="123"/>
    </row>
    <row r="17" spans="1:20" ht="18">
      <c r="A17" s="114"/>
      <c r="B17" s="115"/>
      <c r="C17" s="116"/>
      <c r="D17" s="116"/>
      <c r="E17" s="117"/>
      <c r="F17" s="118"/>
      <c r="G17" s="116"/>
      <c r="H17" s="119"/>
      <c r="I17" s="119"/>
      <c r="J17" s="119"/>
      <c r="K17" s="119"/>
      <c r="L17" s="119"/>
      <c r="M17" s="120"/>
      <c r="N17" s="120"/>
      <c r="O17" s="121"/>
      <c r="P17" s="122"/>
      <c r="Q17" s="121"/>
      <c r="R17" s="123"/>
      <c r="S17" s="123"/>
      <c r="T17" s="123"/>
    </row>
    <row r="18" spans="1:20" ht="20.25">
      <c r="A18" s="176"/>
      <c r="B18" s="214" t="s">
        <v>224</v>
      </c>
      <c r="C18" s="214"/>
      <c r="D18" s="178"/>
      <c r="E18" s="179"/>
      <c r="F18" s="178"/>
      <c r="G18" s="116"/>
      <c r="H18" s="127"/>
      <c r="I18" s="127"/>
      <c r="J18" s="127"/>
      <c r="K18" s="127"/>
      <c r="L18" s="127"/>
      <c r="M18" s="120"/>
      <c r="N18" s="120"/>
      <c r="O18" s="121"/>
      <c r="P18" s="122"/>
      <c r="Q18" s="121"/>
      <c r="R18" s="128"/>
      <c r="S18" s="37"/>
      <c r="T18" s="37"/>
    </row>
    <row r="19" spans="1:20" ht="37.5">
      <c r="A19" s="176"/>
      <c r="B19" s="177" t="s">
        <v>225</v>
      </c>
      <c r="C19" s="177"/>
      <c r="D19" s="214" t="s">
        <v>226</v>
      </c>
      <c r="E19" s="214"/>
      <c r="F19" s="214"/>
      <c r="G19" s="116"/>
      <c r="H19" s="127"/>
      <c r="I19" s="127"/>
      <c r="J19" s="127"/>
      <c r="K19" s="127"/>
      <c r="L19" s="127"/>
      <c r="M19" s="120"/>
      <c r="N19" s="120"/>
      <c r="O19" s="121"/>
      <c r="P19" s="122"/>
      <c r="Q19" s="121"/>
      <c r="R19" s="128"/>
      <c r="S19" s="37"/>
      <c r="T19" s="37"/>
    </row>
    <row r="20" spans="1:20" ht="20.25">
      <c r="A20" s="114"/>
      <c r="B20" s="116"/>
      <c r="C20" s="116"/>
      <c r="D20" s="125"/>
      <c r="E20" s="126"/>
      <c r="F20" s="125"/>
      <c r="G20" s="213" t="s">
        <v>222</v>
      </c>
      <c r="H20" s="213"/>
      <c r="I20" s="213"/>
      <c r="J20" s="213"/>
      <c r="K20" s="213"/>
      <c r="L20" s="213"/>
      <c r="M20" s="213"/>
      <c r="N20" s="213"/>
      <c r="O20" s="213"/>
      <c r="P20" s="213"/>
      <c r="Q20" s="121"/>
      <c r="R20" s="128"/>
      <c r="S20" s="37"/>
      <c r="T20" s="37"/>
    </row>
    <row r="21" spans="1:18" ht="20.25">
      <c r="A21" s="114"/>
      <c r="B21" s="116"/>
      <c r="C21" s="116"/>
      <c r="D21" s="125"/>
      <c r="E21" s="126"/>
      <c r="F21" s="125"/>
      <c r="G21" s="116"/>
      <c r="H21" s="129"/>
      <c r="I21" s="129"/>
      <c r="J21" s="129"/>
      <c r="K21" s="129"/>
      <c r="L21" s="129"/>
      <c r="M21" s="129"/>
      <c r="N21" s="129"/>
      <c r="O21" s="121"/>
      <c r="P21" s="122"/>
      <c r="Q21" s="121"/>
      <c r="R21" s="128"/>
    </row>
    <row r="22" spans="1:18" ht="20.25">
      <c r="A22" s="114"/>
      <c r="B22" s="116"/>
      <c r="C22" s="116"/>
      <c r="D22" s="125"/>
      <c r="E22" s="126"/>
      <c r="F22" s="125"/>
      <c r="G22" s="213" t="s">
        <v>223</v>
      </c>
      <c r="H22" s="213"/>
      <c r="I22" s="213"/>
      <c r="J22" s="213"/>
      <c r="K22" s="213"/>
      <c r="L22" s="213"/>
      <c r="M22" s="213"/>
      <c r="N22" s="213"/>
      <c r="O22" s="213"/>
      <c r="P22" s="213"/>
      <c r="Q22" s="121"/>
      <c r="R22" s="128"/>
    </row>
    <row r="23" spans="1:18" ht="20.25">
      <c r="A23" s="75"/>
      <c r="B23" s="130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ht="20.25">
      <c r="A24" s="37"/>
      <c r="B24" s="6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09">
        <v>0.00017361111111111112</v>
      </c>
    </row>
    <row r="25" spans="1:18" ht="20.25">
      <c r="A25" s="37"/>
      <c r="B25" s="6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</sheetData>
  <sheetProtection/>
  <mergeCells count="24">
    <mergeCell ref="B18:C18"/>
    <mergeCell ref="D19:F19"/>
    <mergeCell ref="G20:P20"/>
    <mergeCell ref="G22:P22"/>
    <mergeCell ref="G4:G5"/>
    <mergeCell ref="H4:L4"/>
    <mergeCell ref="R4:R5"/>
    <mergeCell ref="S4:S5"/>
    <mergeCell ref="U4:U5"/>
    <mergeCell ref="M4:M5"/>
    <mergeCell ref="N4:N5"/>
    <mergeCell ref="O4:O5"/>
    <mergeCell ref="P4:Q4"/>
    <mergeCell ref="T4:T5"/>
    <mergeCell ref="A1:T1"/>
    <mergeCell ref="A2:T2"/>
    <mergeCell ref="A3:E3"/>
    <mergeCell ref="R3:T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"/>
  <sheetViews>
    <sheetView view="pageBreakPreview" zoomScale="60" zoomScalePageLayoutView="0" workbookViewId="0" topLeftCell="A1">
      <selection activeCell="B8" sqref="B8"/>
    </sheetView>
  </sheetViews>
  <sheetFormatPr defaultColWidth="9.00390625" defaultRowHeight="12.75"/>
  <cols>
    <col min="1" max="1" width="7.00390625" style="0" customWidth="1"/>
    <col min="2" max="2" width="27.75390625" style="0" customWidth="1"/>
    <col min="3" max="3" width="9.875" style="0" customWidth="1"/>
    <col min="4" max="4" width="8.25390625" style="0" customWidth="1"/>
    <col min="5" max="5" width="9.625" style="0" customWidth="1"/>
    <col min="6" max="6" width="26.75390625" style="0" customWidth="1"/>
    <col min="7" max="7" width="20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12.25390625" style="0" customWidth="1"/>
    <col min="13" max="13" width="16.00390625" style="0" customWidth="1"/>
    <col min="14" max="14" width="17.625" style="0" customWidth="1"/>
    <col min="15" max="15" width="17.875" style="0" customWidth="1"/>
    <col min="16" max="16" width="12.625" style="0" customWidth="1"/>
    <col min="17" max="17" width="12.75390625" style="0" customWidth="1"/>
    <col min="18" max="18" width="16.875" style="0" customWidth="1"/>
    <col min="19" max="19" width="10.375" style="0" customWidth="1"/>
    <col min="20" max="20" width="14.625" style="0" customWidth="1"/>
  </cols>
  <sheetData>
    <row r="1" spans="1:20" ht="56.25" customHeight="1" thickBo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91.5" customHeight="1" thickBot="1" thickTop="1">
      <c r="A2" s="193" t="s">
        <v>233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21" thickBot="1">
      <c r="A3" s="211" t="s">
        <v>232</v>
      </c>
      <c r="B3" s="211"/>
      <c r="C3" s="211"/>
      <c r="D3" s="211"/>
      <c r="E3" s="211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12" t="s">
        <v>199</v>
      </c>
      <c r="S3" s="212"/>
      <c r="T3" s="212"/>
    </row>
    <row r="4" spans="1:20" ht="21" thickBot="1">
      <c r="A4" s="206" t="s">
        <v>16</v>
      </c>
      <c r="B4" s="225" t="s">
        <v>0</v>
      </c>
      <c r="C4" s="204" t="s">
        <v>1</v>
      </c>
      <c r="D4" s="204" t="s">
        <v>2</v>
      </c>
      <c r="E4" s="206" t="s">
        <v>12</v>
      </c>
      <c r="F4" s="206" t="s">
        <v>3</v>
      </c>
      <c r="G4" s="204" t="s">
        <v>93</v>
      </c>
      <c r="H4" s="208" t="s">
        <v>4</v>
      </c>
      <c r="I4" s="210"/>
      <c r="J4" s="210"/>
      <c r="K4" s="210"/>
      <c r="L4" s="210"/>
      <c r="M4" s="206" t="s">
        <v>17</v>
      </c>
      <c r="N4" s="206" t="s">
        <v>18</v>
      </c>
      <c r="O4" s="206" t="s">
        <v>6</v>
      </c>
      <c r="P4" s="208" t="s">
        <v>5</v>
      </c>
      <c r="Q4" s="209"/>
      <c r="R4" s="204" t="s">
        <v>7</v>
      </c>
      <c r="S4" s="204" t="s">
        <v>8</v>
      </c>
      <c r="T4" s="204" t="s">
        <v>221</v>
      </c>
    </row>
    <row r="5" spans="1:20" ht="178.5">
      <c r="A5" s="207"/>
      <c r="B5" s="226"/>
      <c r="C5" s="205"/>
      <c r="D5" s="205"/>
      <c r="E5" s="207"/>
      <c r="F5" s="207"/>
      <c r="G5" s="205"/>
      <c r="H5" s="39" t="s">
        <v>200</v>
      </c>
      <c r="I5" s="39" t="s">
        <v>201</v>
      </c>
      <c r="J5" s="39" t="s">
        <v>156</v>
      </c>
      <c r="K5" s="39" t="s">
        <v>202</v>
      </c>
      <c r="L5" s="39" t="s">
        <v>203</v>
      </c>
      <c r="M5" s="207"/>
      <c r="N5" s="207"/>
      <c r="O5" s="207"/>
      <c r="P5" s="39" t="s">
        <v>10</v>
      </c>
      <c r="Q5" s="39" t="s">
        <v>11</v>
      </c>
      <c r="R5" s="224"/>
      <c r="S5" s="205"/>
      <c r="T5" s="205"/>
    </row>
    <row r="6" spans="1:20" ht="36">
      <c r="A6" s="141">
        <v>1</v>
      </c>
      <c r="B6" s="142" t="s">
        <v>172</v>
      </c>
      <c r="C6" s="143" t="s">
        <v>173</v>
      </c>
      <c r="D6" s="143" t="s">
        <v>14</v>
      </c>
      <c r="E6" s="144">
        <v>6</v>
      </c>
      <c r="F6" s="143" t="s">
        <v>148</v>
      </c>
      <c r="G6" s="158" t="s">
        <v>149</v>
      </c>
      <c r="H6" s="152"/>
      <c r="I6" s="152"/>
      <c r="J6" s="152"/>
      <c r="K6" s="152"/>
      <c r="L6" s="152"/>
      <c r="M6" s="153">
        <v>0.03026620370370371</v>
      </c>
      <c r="N6" s="153">
        <v>0.02152777777777778</v>
      </c>
      <c r="O6" s="59">
        <f aca="true" t="shared" si="0" ref="O6:O11">M6-N6</f>
        <v>0.008738425925925927</v>
      </c>
      <c r="P6" s="152"/>
      <c r="Q6" s="59"/>
      <c r="R6" s="59">
        <f>O6</f>
        <v>0.008738425925925927</v>
      </c>
      <c r="S6" s="157">
        <v>1</v>
      </c>
      <c r="T6" s="155"/>
    </row>
    <row r="7" spans="1:20" ht="41.25" customHeight="1">
      <c r="A7" s="141">
        <v>2</v>
      </c>
      <c r="B7" s="147" t="s">
        <v>163</v>
      </c>
      <c r="C7" s="143" t="s">
        <v>30</v>
      </c>
      <c r="D7" s="143" t="s">
        <v>14</v>
      </c>
      <c r="E7" s="146">
        <v>6</v>
      </c>
      <c r="F7" s="143" t="s">
        <v>171</v>
      </c>
      <c r="G7" s="158" t="s">
        <v>151</v>
      </c>
      <c r="H7" s="152"/>
      <c r="I7" s="152"/>
      <c r="J7" s="152"/>
      <c r="K7" s="152"/>
      <c r="L7" s="152"/>
      <c r="M7" s="153">
        <v>0.03289351851851852</v>
      </c>
      <c r="N7" s="153">
        <v>0.0236111111111111</v>
      </c>
      <c r="O7" s="59">
        <f t="shared" si="0"/>
        <v>0.009282407407407423</v>
      </c>
      <c r="P7" s="152"/>
      <c r="Q7" s="59"/>
      <c r="R7" s="59">
        <f>O7</f>
        <v>0.009282407407407423</v>
      </c>
      <c r="S7" s="157">
        <v>2</v>
      </c>
      <c r="T7" s="155"/>
    </row>
    <row r="8" spans="1:20" ht="44.25" customHeight="1">
      <c r="A8" s="141">
        <v>3</v>
      </c>
      <c r="B8" s="147" t="s">
        <v>238</v>
      </c>
      <c r="C8" s="143" t="s">
        <v>208</v>
      </c>
      <c r="D8" s="143" t="s">
        <v>89</v>
      </c>
      <c r="E8" s="146">
        <v>1</v>
      </c>
      <c r="F8" s="143" t="s">
        <v>182</v>
      </c>
      <c r="G8" s="158" t="s">
        <v>147</v>
      </c>
      <c r="H8" s="152">
        <v>10</v>
      </c>
      <c r="I8" s="152"/>
      <c r="J8" s="152"/>
      <c r="K8" s="152"/>
      <c r="L8" s="152"/>
      <c r="M8" s="153">
        <v>0.08321759259259259</v>
      </c>
      <c r="N8" s="153">
        <v>0.06666666666666667</v>
      </c>
      <c r="O8" s="59">
        <f t="shared" si="0"/>
        <v>0.016550925925925927</v>
      </c>
      <c r="P8" s="152">
        <v>10</v>
      </c>
      <c r="Q8" s="59">
        <f>P8*AB$16</f>
        <v>0.0017361111111111112</v>
      </c>
      <c r="R8" s="154">
        <f>Q8+O8</f>
        <v>0.01828703703703704</v>
      </c>
      <c r="S8" s="157">
        <v>3</v>
      </c>
      <c r="T8" s="155"/>
    </row>
    <row r="9" spans="1:20" ht="36">
      <c r="A9" s="141">
        <v>4</v>
      </c>
      <c r="B9" s="147" t="s">
        <v>178</v>
      </c>
      <c r="C9" s="143" t="s">
        <v>30</v>
      </c>
      <c r="D9" s="143" t="s">
        <v>23</v>
      </c>
      <c r="E9" s="144"/>
      <c r="F9" s="143" t="s">
        <v>179</v>
      </c>
      <c r="G9" s="158"/>
      <c r="H9" s="152"/>
      <c r="I9" s="152">
        <v>10</v>
      </c>
      <c r="J9" s="152"/>
      <c r="K9" s="152"/>
      <c r="L9" s="152"/>
      <c r="M9" s="153">
        <v>0.09667824074074073</v>
      </c>
      <c r="N9" s="153">
        <v>0.061111111111111116</v>
      </c>
      <c r="O9" s="59">
        <f t="shared" si="0"/>
        <v>0.035567129629629615</v>
      </c>
      <c r="P9" s="152">
        <v>10</v>
      </c>
      <c r="Q9" s="59">
        <f>P9*AB$16</f>
        <v>0.0017361111111111112</v>
      </c>
      <c r="R9" s="154">
        <f>Q9+O9-T9</f>
        <v>0.035219907407407394</v>
      </c>
      <c r="S9" s="155">
        <v>4</v>
      </c>
      <c r="T9" s="154">
        <v>0.0020833333333333333</v>
      </c>
    </row>
    <row r="10" spans="1:20" ht="37.5" customHeight="1">
      <c r="A10" s="141">
        <v>5</v>
      </c>
      <c r="B10" s="142" t="s">
        <v>194</v>
      </c>
      <c r="C10" s="143" t="s">
        <v>67</v>
      </c>
      <c r="D10" s="143" t="s">
        <v>23</v>
      </c>
      <c r="E10" s="144"/>
      <c r="F10" s="143" t="s">
        <v>68</v>
      </c>
      <c r="G10" s="159" t="s">
        <v>176</v>
      </c>
      <c r="H10" s="152"/>
      <c r="I10" s="152"/>
      <c r="J10" s="152"/>
      <c r="K10" s="152"/>
      <c r="L10" s="152"/>
      <c r="M10" s="153">
        <v>0.0961689814814815</v>
      </c>
      <c r="N10" s="153">
        <v>0.05625</v>
      </c>
      <c r="O10" s="59">
        <f t="shared" si="0"/>
        <v>0.03991898148148149</v>
      </c>
      <c r="P10" s="152"/>
      <c r="Q10" s="59"/>
      <c r="R10" s="154">
        <f>Q10+O10</f>
        <v>0.03991898148148149</v>
      </c>
      <c r="S10" s="155">
        <v>5</v>
      </c>
      <c r="T10" s="155"/>
    </row>
    <row r="11" spans="1:20" ht="36">
      <c r="A11" s="141">
        <v>6</v>
      </c>
      <c r="B11" s="142" t="s">
        <v>209</v>
      </c>
      <c r="C11" s="143" t="s">
        <v>67</v>
      </c>
      <c r="D11" s="143" t="s">
        <v>23</v>
      </c>
      <c r="E11" s="144"/>
      <c r="F11" s="143" t="s">
        <v>180</v>
      </c>
      <c r="G11" s="158" t="s">
        <v>181</v>
      </c>
      <c r="H11" s="152">
        <v>10</v>
      </c>
      <c r="I11" s="152">
        <v>10</v>
      </c>
      <c r="J11" s="152"/>
      <c r="K11" s="152" t="s">
        <v>211</v>
      </c>
      <c r="L11" s="152"/>
      <c r="M11" s="153">
        <v>0.03186342592592593</v>
      </c>
      <c r="N11" s="153">
        <v>0.015972222222222224</v>
      </c>
      <c r="O11" s="59">
        <f t="shared" si="0"/>
        <v>0.015891203703703703</v>
      </c>
      <c r="P11" s="152">
        <v>20</v>
      </c>
      <c r="Q11" s="59">
        <f>P11*AB$16</f>
        <v>0.0034722222222222225</v>
      </c>
      <c r="R11" s="154">
        <f>Q11+O11</f>
        <v>0.019363425925925926</v>
      </c>
      <c r="S11" s="155">
        <v>6</v>
      </c>
      <c r="T11" s="160" t="s">
        <v>228</v>
      </c>
    </row>
    <row r="12" spans="1:20" ht="20.25">
      <c r="A12" s="114"/>
      <c r="B12" s="115"/>
      <c r="C12" s="116"/>
      <c r="D12" s="116"/>
      <c r="E12" s="117"/>
      <c r="F12" s="116"/>
      <c r="G12" s="116"/>
      <c r="H12" s="127"/>
      <c r="I12" s="127"/>
      <c r="J12" s="127"/>
      <c r="K12" s="127"/>
      <c r="L12" s="127"/>
      <c r="M12" s="120"/>
      <c r="N12" s="120"/>
      <c r="O12" s="121"/>
      <c r="P12" s="122"/>
      <c r="Q12" s="121"/>
      <c r="R12" s="128"/>
      <c r="S12" s="123"/>
      <c r="T12" s="131"/>
    </row>
    <row r="13" spans="1:20" ht="20.25">
      <c r="A13" s="114"/>
      <c r="B13" s="115"/>
      <c r="C13" s="116"/>
      <c r="D13" s="116"/>
      <c r="E13" s="117"/>
      <c r="F13" s="116"/>
      <c r="G13" s="116"/>
      <c r="H13" s="127"/>
      <c r="I13" s="127"/>
      <c r="J13" s="127"/>
      <c r="K13" s="127"/>
      <c r="L13" s="127"/>
      <c r="M13" s="120"/>
      <c r="N13" s="120"/>
      <c r="O13" s="121"/>
      <c r="P13" s="122"/>
      <c r="Q13" s="121"/>
      <c r="R13" s="128"/>
      <c r="S13" s="123"/>
      <c r="T13" s="131"/>
    </row>
    <row r="14" spans="1:20" ht="20.25">
      <c r="A14" s="114"/>
      <c r="B14" s="115"/>
      <c r="C14" s="116"/>
      <c r="D14" s="116"/>
      <c r="E14" s="117"/>
      <c r="F14" s="116"/>
      <c r="G14" s="116"/>
      <c r="H14" s="127"/>
      <c r="I14" s="127"/>
      <c r="J14" s="127"/>
      <c r="K14" s="127"/>
      <c r="L14" s="127"/>
      <c r="M14" s="120"/>
      <c r="N14" s="120"/>
      <c r="O14" s="121"/>
      <c r="P14" s="122"/>
      <c r="Q14" s="121"/>
      <c r="R14" s="128"/>
      <c r="S14" s="123"/>
      <c r="T14" s="131"/>
    </row>
    <row r="15" spans="1:30" ht="20.25">
      <c r="A15" s="213" t="s">
        <v>222</v>
      </c>
      <c r="B15" s="213"/>
      <c r="C15" s="213"/>
      <c r="D15" s="213"/>
      <c r="E15" s="213"/>
      <c r="F15" s="213"/>
      <c r="G15" s="213"/>
      <c r="H15" s="213"/>
      <c r="I15" s="213"/>
      <c r="J15" s="213"/>
      <c r="K15" s="37"/>
      <c r="L15" s="62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20.25">
      <c r="A16" s="116"/>
      <c r="B16" s="129"/>
      <c r="C16" s="129"/>
      <c r="D16" s="129"/>
      <c r="E16" s="129"/>
      <c r="F16" s="129"/>
      <c r="G16" s="129"/>
      <c r="H16" s="129"/>
      <c r="I16" s="121"/>
      <c r="J16" s="122"/>
      <c r="K16" s="37"/>
      <c r="L16" s="62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109">
        <v>0.00017361111111111112</v>
      </c>
      <c r="AC16" s="37"/>
      <c r="AD16" s="37"/>
    </row>
    <row r="17" spans="1:10" ht="20.25">
      <c r="A17" s="213" t="s">
        <v>223</v>
      </c>
      <c r="B17" s="213"/>
      <c r="C17" s="213"/>
      <c r="D17" s="213"/>
      <c r="E17" s="213"/>
      <c r="F17" s="213"/>
      <c r="G17" s="213"/>
      <c r="H17" s="213"/>
      <c r="I17" s="213"/>
      <c r="J17" s="213"/>
    </row>
  </sheetData>
  <sheetProtection/>
  <mergeCells count="21">
    <mergeCell ref="G4:G5"/>
    <mergeCell ref="H4:L4"/>
    <mergeCell ref="P4:Q4"/>
    <mergeCell ref="A15:J15"/>
    <mergeCell ref="A17:J17"/>
    <mergeCell ref="A4:A5"/>
    <mergeCell ref="B4:B5"/>
    <mergeCell ref="C4:C5"/>
    <mergeCell ref="D4:D5"/>
    <mergeCell ref="E4:E5"/>
    <mergeCell ref="F4:F5"/>
    <mergeCell ref="T4:T5"/>
    <mergeCell ref="M4:M5"/>
    <mergeCell ref="N4:N5"/>
    <mergeCell ref="O4:O5"/>
    <mergeCell ref="S4:S5"/>
    <mergeCell ref="A1:T1"/>
    <mergeCell ref="A2:T2"/>
    <mergeCell ref="A3:E3"/>
    <mergeCell ref="R3:T3"/>
    <mergeCell ref="R4:R5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20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60" zoomScaleNormal="75" zoomScalePageLayoutView="0" workbookViewId="0" topLeftCell="A1">
      <selection activeCell="A6" sqref="A6:A12"/>
    </sheetView>
  </sheetViews>
  <sheetFormatPr defaultColWidth="9.00390625" defaultRowHeight="12.75"/>
  <cols>
    <col min="1" max="1" width="7.00390625" style="0" customWidth="1"/>
    <col min="2" max="2" width="31.25390625" style="0" customWidth="1"/>
    <col min="3" max="3" width="9.875" style="0" customWidth="1"/>
    <col min="4" max="4" width="8.25390625" style="0" customWidth="1"/>
    <col min="5" max="5" width="9.625" style="0" customWidth="1"/>
    <col min="6" max="6" width="19.875" style="0" customWidth="1"/>
    <col min="7" max="7" width="20.25390625" style="0" customWidth="1"/>
    <col min="8" max="8" width="11.875" style="0" customWidth="1"/>
    <col min="9" max="9" width="9.375" style="0" customWidth="1"/>
    <col min="10" max="10" width="11.875" style="0" customWidth="1"/>
    <col min="11" max="11" width="8.00390625" style="0" customWidth="1"/>
    <col min="13" max="13" width="16.00390625" style="0" customWidth="1"/>
    <col min="14" max="14" width="13.00390625" style="0" customWidth="1"/>
    <col min="15" max="15" width="17.875" style="0" customWidth="1"/>
    <col min="16" max="16" width="12.625" style="0" customWidth="1"/>
    <col min="17" max="17" width="13.00390625" style="0" customWidth="1"/>
    <col min="18" max="18" width="15.375" style="0" customWidth="1"/>
    <col min="19" max="19" width="10.375" style="0" customWidth="1"/>
    <col min="20" max="20" width="14.625" style="0" customWidth="1"/>
  </cols>
  <sheetData>
    <row r="1" spans="1:20" ht="58.5" customHeight="1" thickBo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81.75" customHeight="1" thickBot="1" thickTop="1">
      <c r="A2" s="193" t="s">
        <v>231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21" thickBot="1">
      <c r="A3" s="211" t="s">
        <v>232</v>
      </c>
      <c r="B3" s="211"/>
      <c r="C3" s="211"/>
      <c r="D3" s="211"/>
      <c r="E3" s="211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27" t="s">
        <v>199</v>
      </c>
      <c r="S3" s="212"/>
      <c r="T3" s="228"/>
    </row>
    <row r="4" spans="1:20" ht="21" thickBot="1">
      <c r="A4" s="206" t="s">
        <v>16</v>
      </c>
      <c r="B4" s="225" t="s">
        <v>0</v>
      </c>
      <c r="C4" s="204" t="s">
        <v>1</v>
      </c>
      <c r="D4" s="204" t="s">
        <v>2</v>
      </c>
      <c r="E4" s="206" t="s">
        <v>12</v>
      </c>
      <c r="F4" s="206" t="s">
        <v>3</v>
      </c>
      <c r="G4" s="204" t="s">
        <v>93</v>
      </c>
      <c r="H4" s="208" t="s">
        <v>4</v>
      </c>
      <c r="I4" s="210"/>
      <c r="J4" s="210"/>
      <c r="K4" s="210"/>
      <c r="L4" s="210"/>
      <c r="M4" s="206" t="s">
        <v>17</v>
      </c>
      <c r="N4" s="206" t="s">
        <v>18</v>
      </c>
      <c r="O4" s="206" t="s">
        <v>6</v>
      </c>
      <c r="P4" s="208" t="s">
        <v>5</v>
      </c>
      <c r="Q4" s="209"/>
      <c r="R4" s="204" t="s">
        <v>7</v>
      </c>
      <c r="S4" s="204" t="s">
        <v>8</v>
      </c>
      <c r="T4" s="204" t="s">
        <v>221</v>
      </c>
    </row>
    <row r="5" spans="1:20" ht="179.25" thickBot="1">
      <c r="A5" s="218"/>
      <c r="B5" s="229"/>
      <c r="C5" s="219"/>
      <c r="D5" s="219"/>
      <c r="E5" s="218"/>
      <c r="F5" s="218"/>
      <c r="G5" s="219"/>
      <c r="H5" s="135" t="s">
        <v>200</v>
      </c>
      <c r="I5" s="135" t="s">
        <v>201</v>
      </c>
      <c r="J5" s="135" t="s">
        <v>156</v>
      </c>
      <c r="K5" s="135" t="s">
        <v>202</v>
      </c>
      <c r="L5" s="135" t="s">
        <v>203</v>
      </c>
      <c r="M5" s="218"/>
      <c r="N5" s="218"/>
      <c r="O5" s="218"/>
      <c r="P5" s="135" t="s">
        <v>10</v>
      </c>
      <c r="Q5" s="135" t="s">
        <v>11</v>
      </c>
      <c r="R5" s="219"/>
      <c r="S5" s="219"/>
      <c r="T5" s="219"/>
    </row>
    <row r="6" spans="1:20" ht="42" customHeight="1">
      <c r="A6" s="136">
        <v>1</v>
      </c>
      <c r="B6" s="137" t="s">
        <v>159</v>
      </c>
      <c r="C6" s="138" t="s">
        <v>67</v>
      </c>
      <c r="D6" s="138" t="s">
        <v>78</v>
      </c>
      <c r="E6" s="139">
        <v>13</v>
      </c>
      <c r="F6" s="138" t="s">
        <v>164</v>
      </c>
      <c r="G6" s="140" t="s">
        <v>147</v>
      </c>
      <c r="H6" s="148"/>
      <c r="I6" s="148"/>
      <c r="J6" s="148"/>
      <c r="K6" s="148"/>
      <c r="L6" s="148"/>
      <c r="M6" s="133">
        <v>0.01636574074074074</v>
      </c>
      <c r="N6" s="133">
        <v>0.007638888888888889</v>
      </c>
      <c r="O6" s="134">
        <f aca="true" t="shared" si="0" ref="O6:O12">M6-N6</f>
        <v>0.00872685185185185</v>
      </c>
      <c r="P6" s="149"/>
      <c r="Q6" s="134"/>
      <c r="R6" s="150">
        <f>Q6+O6</f>
        <v>0.00872685185185185</v>
      </c>
      <c r="S6" s="156">
        <v>1</v>
      </c>
      <c r="T6" s="151"/>
    </row>
    <row r="7" spans="1:20" ht="40.5" customHeight="1">
      <c r="A7" s="141">
        <v>2</v>
      </c>
      <c r="B7" s="142" t="s">
        <v>177</v>
      </c>
      <c r="C7" s="143" t="s">
        <v>67</v>
      </c>
      <c r="D7" s="143" t="s">
        <v>14</v>
      </c>
      <c r="E7" s="144">
        <v>6</v>
      </c>
      <c r="F7" s="143" t="s">
        <v>148</v>
      </c>
      <c r="G7" s="145" t="s">
        <v>149</v>
      </c>
      <c r="H7" s="152"/>
      <c r="I7" s="152"/>
      <c r="J7" s="152"/>
      <c r="K7" s="152"/>
      <c r="L7" s="152"/>
      <c r="M7" s="153">
        <v>0.04513888888888889</v>
      </c>
      <c r="N7" s="153">
        <v>0.036111111111111115</v>
      </c>
      <c r="O7" s="59">
        <f t="shared" si="0"/>
        <v>0.009027777777777773</v>
      </c>
      <c r="P7" s="152"/>
      <c r="Q7" s="59"/>
      <c r="R7" s="154">
        <f>O7</f>
        <v>0.009027777777777773</v>
      </c>
      <c r="S7" s="157">
        <v>2</v>
      </c>
      <c r="T7" s="155"/>
    </row>
    <row r="8" spans="1:20" ht="36">
      <c r="A8" s="141">
        <v>3</v>
      </c>
      <c r="B8" s="142" t="s">
        <v>160</v>
      </c>
      <c r="C8" s="143" t="s">
        <v>30</v>
      </c>
      <c r="D8" s="143" t="s">
        <v>14</v>
      </c>
      <c r="E8" s="146">
        <v>6</v>
      </c>
      <c r="F8" s="143" t="s">
        <v>164</v>
      </c>
      <c r="G8" s="145" t="s">
        <v>147</v>
      </c>
      <c r="H8" s="152"/>
      <c r="I8" s="152"/>
      <c r="J8" s="152">
        <v>10</v>
      </c>
      <c r="K8" s="152"/>
      <c r="L8" s="152"/>
      <c r="M8" s="153">
        <v>0.03439814814814814</v>
      </c>
      <c r="N8" s="153">
        <v>0.0256944444444445</v>
      </c>
      <c r="O8" s="59">
        <f t="shared" si="0"/>
        <v>0.008703703703703644</v>
      </c>
      <c r="P8" s="152">
        <v>10</v>
      </c>
      <c r="Q8" s="59">
        <f>P8*R$18</f>
        <v>0.0017361111111111112</v>
      </c>
      <c r="R8" s="154">
        <f>Q8+O8</f>
        <v>0.010439814814814756</v>
      </c>
      <c r="S8" s="157">
        <v>3</v>
      </c>
      <c r="T8" s="155"/>
    </row>
    <row r="9" spans="1:20" ht="36">
      <c r="A9" s="136">
        <v>4</v>
      </c>
      <c r="B9" s="142" t="s">
        <v>206</v>
      </c>
      <c r="C9" s="143" t="s">
        <v>30</v>
      </c>
      <c r="D9" s="143" t="s">
        <v>21</v>
      </c>
      <c r="E9" s="146">
        <v>2</v>
      </c>
      <c r="F9" s="143" t="s">
        <v>164</v>
      </c>
      <c r="G9" s="145" t="s">
        <v>147</v>
      </c>
      <c r="H9" s="152"/>
      <c r="I9" s="152"/>
      <c r="J9" s="152"/>
      <c r="K9" s="152"/>
      <c r="L9" s="152"/>
      <c r="M9" s="153">
        <v>0.05943287037037037</v>
      </c>
      <c r="N9" s="153">
        <v>0.044444444444444446</v>
      </c>
      <c r="O9" s="59">
        <f t="shared" si="0"/>
        <v>0.014988425925925926</v>
      </c>
      <c r="P9" s="152"/>
      <c r="Q9" s="59"/>
      <c r="R9" s="154">
        <f>O9-T9</f>
        <v>0.013136574074074075</v>
      </c>
      <c r="S9" s="155">
        <v>4</v>
      </c>
      <c r="T9" s="154">
        <v>0.0018518518518518517</v>
      </c>
    </row>
    <row r="10" spans="1:20" ht="37.5" customHeight="1">
      <c r="A10" s="141">
        <v>5</v>
      </c>
      <c r="B10" s="147" t="s">
        <v>205</v>
      </c>
      <c r="C10" s="143" t="s">
        <v>30</v>
      </c>
      <c r="D10" s="143" t="s">
        <v>21</v>
      </c>
      <c r="E10" s="146">
        <v>2</v>
      </c>
      <c r="F10" s="143" t="s">
        <v>164</v>
      </c>
      <c r="G10" s="145" t="s">
        <v>147</v>
      </c>
      <c r="H10" s="152"/>
      <c r="I10" s="152"/>
      <c r="J10" s="152"/>
      <c r="K10" s="152"/>
      <c r="L10" s="152"/>
      <c r="M10" s="153">
        <v>0.052708333333333336</v>
      </c>
      <c r="N10" s="153">
        <v>0.03888888888888889</v>
      </c>
      <c r="O10" s="59">
        <f t="shared" si="0"/>
        <v>0.013819444444444447</v>
      </c>
      <c r="P10" s="152"/>
      <c r="Q10" s="59"/>
      <c r="R10" s="154">
        <f>O10</f>
        <v>0.013819444444444447</v>
      </c>
      <c r="S10" s="155">
        <v>5</v>
      </c>
      <c r="T10" s="155"/>
    </row>
    <row r="11" spans="1:20" ht="36">
      <c r="A11" s="141">
        <v>6</v>
      </c>
      <c r="B11" s="142" t="s">
        <v>69</v>
      </c>
      <c r="C11" s="143" t="s">
        <v>30</v>
      </c>
      <c r="D11" s="143" t="s">
        <v>21</v>
      </c>
      <c r="E11" s="144">
        <v>2</v>
      </c>
      <c r="F11" s="143" t="s">
        <v>68</v>
      </c>
      <c r="G11" s="145" t="s">
        <v>176</v>
      </c>
      <c r="H11" s="152"/>
      <c r="I11" s="152"/>
      <c r="J11" s="152"/>
      <c r="K11" s="152"/>
      <c r="L11" s="152"/>
      <c r="M11" s="153">
        <v>0.045370370370370366</v>
      </c>
      <c r="N11" s="153">
        <v>0.0277777777777778</v>
      </c>
      <c r="O11" s="59">
        <f t="shared" si="0"/>
        <v>0.017592592592592566</v>
      </c>
      <c r="P11" s="152"/>
      <c r="Q11" s="59"/>
      <c r="R11" s="154">
        <f>O11</f>
        <v>0.017592592592592566</v>
      </c>
      <c r="S11" s="155">
        <v>6</v>
      </c>
      <c r="T11" s="155"/>
    </row>
    <row r="12" spans="1:20" ht="36">
      <c r="A12" s="136">
        <v>7</v>
      </c>
      <c r="B12" s="147" t="s">
        <v>195</v>
      </c>
      <c r="C12" s="143" t="s">
        <v>29</v>
      </c>
      <c r="D12" s="143" t="s">
        <v>23</v>
      </c>
      <c r="E12" s="144"/>
      <c r="F12" s="143" t="s">
        <v>179</v>
      </c>
      <c r="G12" s="145"/>
      <c r="H12" s="152"/>
      <c r="I12" s="152"/>
      <c r="J12" s="152">
        <v>10</v>
      </c>
      <c r="K12" s="152"/>
      <c r="L12" s="152"/>
      <c r="M12" s="153">
        <v>0.11464120370370372</v>
      </c>
      <c r="N12" s="153">
        <v>0.07708333333333334</v>
      </c>
      <c r="O12" s="59">
        <f t="shared" si="0"/>
        <v>0.03755787037037038</v>
      </c>
      <c r="P12" s="152">
        <v>10</v>
      </c>
      <c r="Q12" s="59">
        <f>P12*R$18</f>
        <v>0.0017361111111111112</v>
      </c>
      <c r="R12" s="154">
        <f>Q12+O12</f>
        <v>0.03929398148148149</v>
      </c>
      <c r="S12" s="155">
        <v>7</v>
      </c>
      <c r="T12" s="155"/>
    </row>
    <row r="13" spans="1:20" ht="20.25">
      <c r="A13" s="114"/>
      <c r="B13" s="124"/>
      <c r="C13" s="116"/>
      <c r="D13" s="116"/>
      <c r="E13" s="117"/>
      <c r="F13" s="118"/>
      <c r="G13" s="116"/>
      <c r="H13" s="127"/>
      <c r="I13" s="127"/>
      <c r="J13" s="127"/>
      <c r="K13" s="127"/>
      <c r="L13" s="127"/>
      <c r="M13" s="120"/>
      <c r="N13" s="120"/>
      <c r="O13" s="121"/>
      <c r="P13" s="122"/>
      <c r="Q13" s="121"/>
      <c r="R13" s="128"/>
      <c r="S13" s="123"/>
      <c r="T13" s="123"/>
    </row>
    <row r="14" spans="1:20" ht="20.25">
      <c r="A14" s="114"/>
      <c r="B14" s="124"/>
      <c r="C14" s="116"/>
      <c r="D14" s="116"/>
      <c r="E14" s="117"/>
      <c r="F14" s="118"/>
      <c r="G14" s="116"/>
      <c r="H14" s="127"/>
      <c r="I14" s="127"/>
      <c r="J14" s="127"/>
      <c r="K14" s="127"/>
      <c r="L14" s="127"/>
      <c r="M14" s="120"/>
      <c r="N14" s="120"/>
      <c r="O14" s="121"/>
      <c r="P14" s="122"/>
      <c r="Q14" s="121"/>
      <c r="R14" s="128"/>
      <c r="S14" s="123"/>
      <c r="T14" s="123"/>
    </row>
    <row r="15" spans="1:20" ht="20.25">
      <c r="A15" s="114"/>
      <c r="B15" s="124"/>
      <c r="C15" s="116"/>
      <c r="D15" s="116"/>
      <c r="E15" s="117"/>
      <c r="F15" s="118"/>
      <c r="G15" s="213" t="s">
        <v>222</v>
      </c>
      <c r="H15" s="213"/>
      <c r="I15" s="213"/>
      <c r="J15" s="213"/>
      <c r="K15" s="213"/>
      <c r="L15" s="213"/>
      <c r="M15" s="213"/>
      <c r="N15" s="213"/>
      <c r="O15" s="213"/>
      <c r="P15" s="213"/>
      <c r="Q15" s="121"/>
      <c r="R15" s="128"/>
      <c r="S15" s="123"/>
      <c r="T15" s="123"/>
    </row>
    <row r="16" spans="1:20" ht="20.25">
      <c r="A16" s="114"/>
      <c r="B16" s="124"/>
      <c r="C16" s="116"/>
      <c r="D16" s="116"/>
      <c r="E16" s="117"/>
      <c r="F16" s="118"/>
      <c r="G16" s="116"/>
      <c r="H16" s="129"/>
      <c r="I16" s="129"/>
      <c r="J16" s="129"/>
      <c r="K16" s="129"/>
      <c r="L16" s="129"/>
      <c r="M16" s="129"/>
      <c r="N16" s="129"/>
      <c r="O16" s="121"/>
      <c r="P16" s="122"/>
      <c r="Q16" s="121"/>
      <c r="R16" s="128"/>
      <c r="S16" s="123"/>
      <c r="T16" s="123"/>
    </row>
    <row r="17" spans="1:20" ht="20.25">
      <c r="A17" s="37"/>
      <c r="B17" s="62"/>
      <c r="C17" s="37"/>
      <c r="D17" s="37"/>
      <c r="E17" s="37"/>
      <c r="F17" s="37"/>
      <c r="G17" s="213" t="s">
        <v>223</v>
      </c>
      <c r="H17" s="213"/>
      <c r="I17" s="213"/>
      <c r="J17" s="213"/>
      <c r="K17" s="213"/>
      <c r="L17" s="213"/>
      <c r="M17" s="213"/>
      <c r="N17" s="213"/>
      <c r="O17" s="213"/>
      <c r="P17" s="213"/>
      <c r="Q17" s="37"/>
      <c r="R17" s="37"/>
      <c r="S17" s="37"/>
      <c r="T17" s="37"/>
    </row>
    <row r="18" spans="1:20" ht="20.25" hidden="1">
      <c r="A18" s="37"/>
      <c r="B18" s="6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09">
        <v>0.00017361111111111112</v>
      </c>
      <c r="S18" s="37"/>
      <c r="T18" s="37"/>
    </row>
    <row r="19" spans="1:20" ht="20.25">
      <c r="A19" s="37"/>
      <c r="B19" s="6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</sheetData>
  <sheetProtection/>
  <mergeCells count="21">
    <mergeCell ref="G15:P15"/>
    <mergeCell ref="G17:P17"/>
    <mergeCell ref="R4:R5"/>
    <mergeCell ref="S4:S5"/>
    <mergeCell ref="G4:G5"/>
    <mergeCell ref="H4:L4"/>
    <mergeCell ref="T4:T5"/>
    <mergeCell ref="M4:M5"/>
    <mergeCell ref="N4:N5"/>
    <mergeCell ref="O4:O5"/>
    <mergeCell ref="P4:Q4"/>
    <mergeCell ref="A1:T1"/>
    <mergeCell ref="A2:T2"/>
    <mergeCell ref="A3:E3"/>
    <mergeCell ref="R3:T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50" zoomScaleSheetLayoutView="70" zoomScalePageLayoutView="0" workbookViewId="0" topLeftCell="I15">
      <selection activeCell="AB36" sqref="AB36"/>
    </sheetView>
  </sheetViews>
  <sheetFormatPr defaultColWidth="9.00390625" defaultRowHeight="12.75"/>
  <cols>
    <col min="1" max="1" width="7.00390625" style="37" customWidth="1"/>
    <col min="2" max="2" width="29.375" style="62" customWidth="1"/>
    <col min="3" max="3" width="9.875" style="37" customWidth="1"/>
    <col min="4" max="4" width="8.25390625" style="37" customWidth="1"/>
    <col min="5" max="5" width="9.625" style="37" customWidth="1"/>
    <col min="6" max="6" width="19.875" style="37" customWidth="1"/>
    <col min="7" max="7" width="17.125" style="37" customWidth="1"/>
    <col min="8" max="8" width="11.875" style="37" customWidth="1"/>
    <col min="9" max="9" width="9.375" style="37" customWidth="1"/>
    <col min="10" max="10" width="11.875" style="37" customWidth="1"/>
    <col min="11" max="11" width="12.25390625" style="37" customWidth="1"/>
    <col min="12" max="12" width="9.125" style="37" customWidth="1"/>
    <col min="13" max="13" width="16.00390625" style="37" customWidth="1"/>
    <col min="14" max="14" width="17.625" style="37" customWidth="1"/>
    <col min="15" max="15" width="17.875" style="37" customWidth="1"/>
    <col min="16" max="16" width="12.625" style="37" customWidth="1"/>
    <col min="17" max="17" width="23.75390625" style="37" customWidth="1"/>
    <col min="18" max="18" width="22.25390625" style="37" customWidth="1"/>
    <col min="19" max="19" width="10.375" style="37" customWidth="1"/>
    <col min="20" max="20" width="14.625" style="37" customWidth="1"/>
    <col min="21" max="16384" width="9.125" style="37" customWidth="1"/>
  </cols>
  <sheetData>
    <row r="1" spans="1:32" s="69" customFormat="1" ht="52.5" customHeight="1" thickBo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9" s="69" customFormat="1" ht="107.25" customHeight="1" thickBot="1" thickTop="1">
      <c r="A2" s="193" t="s">
        <v>213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ht="21" thickBot="1">
      <c r="A3" s="211" t="s">
        <v>136</v>
      </c>
      <c r="B3" s="211"/>
      <c r="C3" s="211"/>
      <c r="D3" s="211"/>
      <c r="E3" s="211"/>
      <c r="F3" s="38"/>
      <c r="R3" s="212" t="s">
        <v>199</v>
      </c>
      <c r="S3" s="212"/>
      <c r="T3" s="212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20" ht="49.5" customHeight="1" thickBot="1">
      <c r="A4" s="206" t="s">
        <v>16</v>
      </c>
      <c r="B4" s="225" t="s">
        <v>0</v>
      </c>
      <c r="C4" s="204" t="s">
        <v>1</v>
      </c>
      <c r="D4" s="204" t="s">
        <v>2</v>
      </c>
      <c r="E4" s="206" t="s">
        <v>12</v>
      </c>
      <c r="F4" s="206" t="s">
        <v>3</v>
      </c>
      <c r="G4" s="204" t="s">
        <v>93</v>
      </c>
      <c r="H4" s="208" t="s">
        <v>4</v>
      </c>
      <c r="I4" s="210"/>
      <c r="J4" s="210"/>
      <c r="K4" s="210"/>
      <c r="L4" s="210"/>
      <c r="M4" s="206" t="s">
        <v>17</v>
      </c>
      <c r="N4" s="206" t="s">
        <v>18</v>
      </c>
      <c r="O4" s="206" t="s">
        <v>6</v>
      </c>
      <c r="P4" s="208" t="s">
        <v>5</v>
      </c>
      <c r="Q4" s="209"/>
      <c r="R4" s="206" t="s">
        <v>7</v>
      </c>
      <c r="S4" s="204" t="s">
        <v>8</v>
      </c>
      <c r="T4" s="204" t="s">
        <v>212</v>
      </c>
    </row>
    <row r="5" spans="1:21" ht="156.75" customHeight="1" thickBot="1">
      <c r="A5" s="207"/>
      <c r="B5" s="226"/>
      <c r="C5" s="205"/>
      <c r="D5" s="205"/>
      <c r="E5" s="207"/>
      <c r="F5" s="207"/>
      <c r="G5" s="205"/>
      <c r="H5" s="39" t="s">
        <v>200</v>
      </c>
      <c r="I5" s="39" t="s">
        <v>201</v>
      </c>
      <c r="J5" s="39" t="s">
        <v>156</v>
      </c>
      <c r="K5" s="39" t="s">
        <v>202</v>
      </c>
      <c r="L5" s="39" t="s">
        <v>203</v>
      </c>
      <c r="M5" s="207"/>
      <c r="N5" s="207"/>
      <c r="O5" s="207"/>
      <c r="P5" s="39" t="s">
        <v>10</v>
      </c>
      <c r="Q5" s="39" t="s">
        <v>11</v>
      </c>
      <c r="R5" s="207"/>
      <c r="S5" s="205"/>
      <c r="T5" s="205"/>
      <c r="U5" s="37" t="s">
        <v>214</v>
      </c>
    </row>
    <row r="6" spans="1:21" s="2" customFormat="1" ht="38.25" customHeight="1">
      <c r="A6" s="70">
        <v>1</v>
      </c>
      <c r="B6" s="78" t="s">
        <v>157</v>
      </c>
      <c r="C6" s="71" t="s">
        <v>144</v>
      </c>
      <c r="D6" s="71" t="s">
        <v>145</v>
      </c>
      <c r="E6" s="79">
        <v>40</v>
      </c>
      <c r="F6" s="80" t="s">
        <v>164</v>
      </c>
      <c r="G6" s="92" t="s">
        <v>147</v>
      </c>
      <c r="H6" s="102"/>
      <c r="I6" s="102"/>
      <c r="J6" s="102"/>
      <c r="K6" s="102"/>
      <c r="L6" s="102"/>
      <c r="M6" s="60">
        <v>0.004571759259259259</v>
      </c>
      <c r="N6" s="60">
        <v>0</v>
      </c>
      <c r="O6" s="59">
        <f>M6-N6</f>
        <v>0.004571759259259259</v>
      </c>
      <c r="P6" s="102"/>
      <c r="Q6" s="110"/>
      <c r="R6" s="101">
        <f>O6</f>
        <v>0.004571759259259259</v>
      </c>
      <c r="S6" s="111"/>
      <c r="T6" s="111"/>
      <c r="U6" s="2" t="s">
        <v>215</v>
      </c>
    </row>
    <row r="7" spans="1:21" s="2" customFormat="1" ht="36" customHeight="1">
      <c r="A7" s="70">
        <v>2</v>
      </c>
      <c r="B7" s="81" t="s">
        <v>162</v>
      </c>
      <c r="C7" s="71" t="s">
        <v>150</v>
      </c>
      <c r="D7" s="71" t="s">
        <v>31</v>
      </c>
      <c r="E7" s="82">
        <v>20</v>
      </c>
      <c r="F7" s="80" t="s">
        <v>164</v>
      </c>
      <c r="G7" s="92" t="s">
        <v>147</v>
      </c>
      <c r="H7" s="102"/>
      <c r="I7" s="102"/>
      <c r="J7" s="102"/>
      <c r="K7" s="102"/>
      <c r="L7" s="102"/>
      <c r="M7" s="60">
        <v>0.008159722222222223</v>
      </c>
      <c r="N7" s="60">
        <v>0.001388888888888889</v>
      </c>
      <c r="O7" s="59">
        <f aca="true" t="shared" si="0" ref="O7:O35">M7-N7</f>
        <v>0.0067708333333333336</v>
      </c>
      <c r="P7" s="102"/>
      <c r="Q7" s="110"/>
      <c r="R7" s="101">
        <f>O7</f>
        <v>0.0067708333333333336</v>
      </c>
      <c r="S7" s="111"/>
      <c r="T7" s="111"/>
      <c r="U7" s="2" t="s">
        <v>216</v>
      </c>
    </row>
    <row r="8" spans="1:21" s="2" customFormat="1" ht="39" customHeight="1">
      <c r="A8" s="70">
        <v>3</v>
      </c>
      <c r="B8" s="78" t="s">
        <v>158</v>
      </c>
      <c r="C8" s="71" t="s">
        <v>27</v>
      </c>
      <c r="D8" s="71" t="s">
        <v>40</v>
      </c>
      <c r="E8" s="82">
        <v>33</v>
      </c>
      <c r="F8" s="80" t="s">
        <v>148</v>
      </c>
      <c r="G8" s="95" t="s">
        <v>149</v>
      </c>
      <c r="H8" s="102"/>
      <c r="I8" s="102"/>
      <c r="J8" s="102"/>
      <c r="K8" s="102"/>
      <c r="L8" s="102"/>
      <c r="M8" s="60">
        <v>0.008206018518518519</v>
      </c>
      <c r="N8" s="60">
        <v>0.00277777777777778</v>
      </c>
      <c r="O8" s="59">
        <f t="shared" si="0"/>
        <v>0.005428240740740739</v>
      </c>
      <c r="P8" s="102"/>
      <c r="Q8" s="110"/>
      <c r="R8" s="101">
        <f>O8</f>
        <v>0.005428240740740739</v>
      </c>
      <c r="S8" s="111"/>
      <c r="T8" s="111"/>
      <c r="U8" s="2" t="s">
        <v>216</v>
      </c>
    </row>
    <row r="9" spans="1:21" s="2" customFormat="1" ht="36.75" customHeight="1">
      <c r="A9" s="70">
        <v>4</v>
      </c>
      <c r="B9" s="83" t="s">
        <v>165</v>
      </c>
      <c r="C9" s="71" t="s">
        <v>25</v>
      </c>
      <c r="D9" s="71" t="s">
        <v>31</v>
      </c>
      <c r="E9" s="82">
        <v>20</v>
      </c>
      <c r="F9" s="71" t="s">
        <v>146</v>
      </c>
      <c r="G9" s="92" t="s">
        <v>147</v>
      </c>
      <c r="H9" s="102"/>
      <c r="I9" s="102"/>
      <c r="J9" s="102">
        <v>10</v>
      </c>
      <c r="K9" s="102"/>
      <c r="L9" s="102"/>
      <c r="M9" s="60">
        <v>0.011180555555555556</v>
      </c>
      <c r="N9" s="60">
        <v>0.00416666666666667</v>
      </c>
      <c r="O9" s="59">
        <f>M9-N9</f>
        <v>0.007013888888888886</v>
      </c>
      <c r="P9" s="102">
        <v>10</v>
      </c>
      <c r="Q9" s="59">
        <f>P9*R$37</f>
        <v>0.0017361111111111112</v>
      </c>
      <c r="R9" s="112">
        <f>Q9+O9</f>
        <v>0.008749999999999997</v>
      </c>
      <c r="S9" s="111"/>
      <c r="T9" s="111"/>
      <c r="U9" s="2" t="s">
        <v>216</v>
      </c>
    </row>
    <row r="10" spans="1:21" s="2" customFormat="1" ht="38.25" customHeight="1">
      <c r="A10" s="70">
        <v>5</v>
      </c>
      <c r="B10" s="83" t="s">
        <v>159</v>
      </c>
      <c r="C10" s="71" t="s">
        <v>67</v>
      </c>
      <c r="D10" s="71" t="s">
        <v>78</v>
      </c>
      <c r="E10" s="82">
        <v>13</v>
      </c>
      <c r="F10" s="80" t="s">
        <v>164</v>
      </c>
      <c r="G10" s="92" t="s">
        <v>147</v>
      </c>
      <c r="H10" s="103"/>
      <c r="I10" s="103"/>
      <c r="J10" s="103"/>
      <c r="K10" s="103">
        <v>3</v>
      </c>
      <c r="L10" s="103"/>
      <c r="M10" s="60">
        <v>0.01636574074074074</v>
      </c>
      <c r="N10" s="60">
        <v>0.007638888888888889</v>
      </c>
      <c r="O10" s="59">
        <f t="shared" si="0"/>
        <v>0.00872685185185185</v>
      </c>
      <c r="P10" s="102">
        <v>3</v>
      </c>
      <c r="Q10" s="59">
        <f>P10*R$37</f>
        <v>0.0005208333333333333</v>
      </c>
      <c r="R10" s="112">
        <f>Q10+O10</f>
        <v>0.009247685185185183</v>
      </c>
      <c r="S10" s="111"/>
      <c r="T10" s="111"/>
      <c r="U10" s="2" t="s">
        <v>216</v>
      </c>
    </row>
    <row r="11" spans="1:21" s="2" customFormat="1" ht="36" customHeight="1">
      <c r="A11" s="70">
        <v>6</v>
      </c>
      <c r="B11" s="78" t="s">
        <v>161</v>
      </c>
      <c r="C11" s="71" t="s">
        <v>49</v>
      </c>
      <c r="D11" s="71" t="s">
        <v>31</v>
      </c>
      <c r="E11" s="82">
        <v>20</v>
      </c>
      <c r="F11" s="80" t="s">
        <v>166</v>
      </c>
      <c r="G11" s="92" t="s">
        <v>151</v>
      </c>
      <c r="H11" s="104"/>
      <c r="I11" s="104"/>
      <c r="J11" s="104"/>
      <c r="K11" s="104"/>
      <c r="L11" s="104"/>
      <c r="M11" s="58">
        <v>0.010300925925925927</v>
      </c>
      <c r="N11" s="60">
        <v>0.005555555555555556</v>
      </c>
      <c r="O11" s="59">
        <f t="shared" si="0"/>
        <v>0.004745370370370371</v>
      </c>
      <c r="P11" s="104"/>
      <c r="Q11" s="59"/>
      <c r="R11" s="57">
        <f>O11</f>
        <v>0.004745370370370371</v>
      </c>
      <c r="S11" s="111"/>
      <c r="T11" s="111"/>
      <c r="U11" s="2" t="s">
        <v>215</v>
      </c>
    </row>
    <row r="12" spans="1:21" s="2" customFormat="1" ht="31.5">
      <c r="A12" s="70">
        <v>7</v>
      </c>
      <c r="B12" s="83" t="s">
        <v>167</v>
      </c>
      <c r="C12" s="71" t="s">
        <v>27</v>
      </c>
      <c r="D12" s="71" t="s">
        <v>14</v>
      </c>
      <c r="E12" s="82">
        <v>6</v>
      </c>
      <c r="F12" s="80" t="s">
        <v>152</v>
      </c>
      <c r="G12" s="95" t="s">
        <v>149</v>
      </c>
      <c r="H12" s="104"/>
      <c r="I12" s="104"/>
      <c r="J12" s="104"/>
      <c r="K12" s="104"/>
      <c r="L12" s="104"/>
      <c r="M12" s="58">
        <v>0.016516203703703703</v>
      </c>
      <c r="N12" s="60">
        <v>0.011111111111111112</v>
      </c>
      <c r="O12" s="59">
        <f t="shared" si="0"/>
        <v>0.0054050925925925915</v>
      </c>
      <c r="P12" s="104"/>
      <c r="Q12" s="59"/>
      <c r="R12" s="57">
        <f aca="true" t="shared" si="1" ref="R12:R17">O12</f>
        <v>0.0054050925925925915</v>
      </c>
      <c r="S12" s="111"/>
      <c r="T12" s="111"/>
      <c r="U12" s="2" t="s">
        <v>215</v>
      </c>
    </row>
    <row r="13" spans="1:21" s="2" customFormat="1" ht="31.5">
      <c r="A13" s="70">
        <v>8</v>
      </c>
      <c r="B13" s="83" t="s">
        <v>168</v>
      </c>
      <c r="C13" s="84" t="s">
        <v>22</v>
      </c>
      <c r="D13" s="71" t="s">
        <v>153</v>
      </c>
      <c r="E13" s="82">
        <v>6</v>
      </c>
      <c r="F13" s="80" t="s">
        <v>154</v>
      </c>
      <c r="G13" s="92" t="s">
        <v>155</v>
      </c>
      <c r="H13" s="105"/>
      <c r="I13" s="105"/>
      <c r="J13" s="105"/>
      <c r="K13" s="105"/>
      <c r="L13" s="105"/>
      <c r="M13" s="101">
        <v>0.015509259259259257</v>
      </c>
      <c r="N13" s="60">
        <v>0.00972222222222222</v>
      </c>
      <c r="O13" s="59">
        <f t="shared" si="0"/>
        <v>0.005787037037037037</v>
      </c>
      <c r="P13" s="105"/>
      <c r="Q13" s="59"/>
      <c r="R13" s="57">
        <f t="shared" si="1"/>
        <v>0.005787037037037037</v>
      </c>
      <c r="S13" s="111"/>
      <c r="T13" s="111"/>
      <c r="U13" s="2" t="s">
        <v>216</v>
      </c>
    </row>
    <row r="14" spans="1:21" s="2" customFormat="1" ht="31.5">
      <c r="A14" s="70">
        <v>9</v>
      </c>
      <c r="B14" s="83" t="s">
        <v>169</v>
      </c>
      <c r="C14" s="71" t="s">
        <v>170</v>
      </c>
      <c r="D14" s="71" t="s">
        <v>14</v>
      </c>
      <c r="E14" s="82">
        <v>6</v>
      </c>
      <c r="F14" s="80" t="s">
        <v>164</v>
      </c>
      <c r="G14" s="72" t="s">
        <v>147</v>
      </c>
      <c r="H14" s="105"/>
      <c r="I14" s="105"/>
      <c r="J14" s="105"/>
      <c r="K14" s="105"/>
      <c r="L14" s="105"/>
      <c r="M14" s="101">
        <v>0.020578703703703703</v>
      </c>
      <c r="N14" s="60">
        <v>0.013888888888888888</v>
      </c>
      <c r="O14" s="59">
        <f t="shared" si="0"/>
        <v>0.006689814814814815</v>
      </c>
      <c r="P14" s="105"/>
      <c r="Q14" s="59"/>
      <c r="R14" s="57">
        <f t="shared" si="1"/>
        <v>0.006689814814814815</v>
      </c>
      <c r="S14" s="111"/>
      <c r="T14" s="111"/>
      <c r="U14" s="2" t="s">
        <v>215</v>
      </c>
    </row>
    <row r="15" spans="1:21" ht="31.5">
      <c r="A15" s="70">
        <v>11</v>
      </c>
      <c r="B15" s="83" t="s">
        <v>204</v>
      </c>
      <c r="C15" s="71" t="s">
        <v>77</v>
      </c>
      <c r="D15" s="71" t="s">
        <v>89</v>
      </c>
      <c r="E15" s="85">
        <v>1</v>
      </c>
      <c r="F15" s="80" t="s">
        <v>154</v>
      </c>
      <c r="G15" s="92" t="s">
        <v>155</v>
      </c>
      <c r="H15" s="106"/>
      <c r="I15" s="106"/>
      <c r="J15" s="106"/>
      <c r="K15" s="106"/>
      <c r="L15" s="106"/>
      <c r="M15" s="99">
        <v>0.03243055555555556</v>
      </c>
      <c r="N15" s="99">
        <v>0.019444444444444445</v>
      </c>
      <c r="O15" s="59">
        <f t="shared" si="0"/>
        <v>0.012986111111111115</v>
      </c>
      <c r="P15" s="106"/>
      <c r="Q15" s="59"/>
      <c r="R15" s="57">
        <f t="shared" si="1"/>
        <v>0.012986111111111115</v>
      </c>
      <c r="S15" s="100"/>
      <c r="T15" s="100"/>
      <c r="U15" s="37" t="s">
        <v>216</v>
      </c>
    </row>
    <row r="16" spans="1:21" ht="31.5">
      <c r="A16" s="70">
        <v>12</v>
      </c>
      <c r="B16" s="94" t="s">
        <v>172</v>
      </c>
      <c r="C16" s="71" t="s">
        <v>173</v>
      </c>
      <c r="D16" s="71" t="s">
        <v>14</v>
      </c>
      <c r="E16" s="85">
        <v>6</v>
      </c>
      <c r="F16" s="80" t="s">
        <v>148</v>
      </c>
      <c r="G16" s="92" t="s">
        <v>149</v>
      </c>
      <c r="H16" s="106"/>
      <c r="I16" s="106"/>
      <c r="J16" s="106"/>
      <c r="K16" s="106"/>
      <c r="L16" s="106"/>
      <c r="M16" s="99">
        <v>0.03026620370370371</v>
      </c>
      <c r="N16" s="99">
        <v>0.02152777777777778</v>
      </c>
      <c r="O16" s="59">
        <f t="shared" si="0"/>
        <v>0.008738425925925927</v>
      </c>
      <c r="P16" s="106"/>
      <c r="Q16" s="59"/>
      <c r="R16" s="57">
        <f t="shared" si="1"/>
        <v>0.008738425925925927</v>
      </c>
      <c r="S16" s="100"/>
      <c r="T16" s="100"/>
      <c r="U16" s="37" t="s">
        <v>215</v>
      </c>
    </row>
    <row r="17" spans="1:21" ht="33" customHeight="1">
      <c r="A17" s="70">
        <v>13</v>
      </c>
      <c r="B17" s="78" t="s">
        <v>163</v>
      </c>
      <c r="C17" s="71" t="s">
        <v>30</v>
      </c>
      <c r="D17" s="71" t="s">
        <v>14</v>
      </c>
      <c r="E17" s="82">
        <v>6</v>
      </c>
      <c r="F17" s="80" t="s">
        <v>171</v>
      </c>
      <c r="G17" s="92" t="s">
        <v>151</v>
      </c>
      <c r="H17" s="106"/>
      <c r="I17" s="106"/>
      <c r="J17" s="106"/>
      <c r="K17" s="106"/>
      <c r="L17" s="106"/>
      <c r="M17" s="99">
        <v>0.03289351851851852</v>
      </c>
      <c r="N17" s="99">
        <v>0.0236111111111111</v>
      </c>
      <c r="O17" s="59">
        <f t="shared" si="0"/>
        <v>0.009282407407407423</v>
      </c>
      <c r="P17" s="106"/>
      <c r="Q17" s="59"/>
      <c r="R17" s="57">
        <f t="shared" si="1"/>
        <v>0.009282407407407423</v>
      </c>
      <c r="S17" s="100"/>
      <c r="T17" s="100"/>
      <c r="U17" s="37" t="s">
        <v>215</v>
      </c>
    </row>
    <row r="18" spans="1:21" ht="31.5">
      <c r="A18" s="70">
        <v>14</v>
      </c>
      <c r="B18" s="83" t="s">
        <v>160</v>
      </c>
      <c r="C18" s="71" t="s">
        <v>30</v>
      </c>
      <c r="D18" s="71" t="s">
        <v>14</v>
      </c>
      <c r="E18" s="82">
        <v>6</v>
      </c>
      <c r="F18" s="80" t="s">
        <v>164</v>
      </c>
      <c r="G18" s="92" t="s">
        <v>147</v>
      </c>
      <c r="H18" s="106"/>
      <c r="I18" s="106"/>
      <c r="J18" s="106">
        <v>10</v>
      </c>
      <c r="K18" s="106"/>
      <c r="L18" s="106"/>
      <c r="M18" s="99">
        <v>0.03439814814814814</v>
      </c>
      <c r="N18" s="99">
        <v>0.0256944444444445</v>
      </c>
      <c r="O18" s="59">
        <f t="shared" si="0"/>
        <v>0.008703703703703644</v>
      </c>
      <c r="P18" s="106">
        <v>10</v>
      </c>
      <c r="Q18" s="59">
        <f>P18*R$37</f>
        <v>0.0017361111111111112</v>
      </c>
      <c r="R18" s="113">
        <f>Q18+O18</f>
        <v>0.010439814814814756</v>
      </c>
      <c r="S18" s="100"/>
      <c r="T18" s="100"/>
      <c r="U18" s="37" t="s">
        <v>216</v>
      </c>
    </row>
    <row r="19" spans="1:21" ht="31.5">
      <c r="A19" s="70">
        <v>15</v>
      </c>
      <c r="B19" s="83" t="s">
        <v>69</v>
      </c>
      <c r="C19" s="88" t="s">
        <v>30</v>
      </c>
      <c r="D19" s="88" t="s">
        <v>21</v>
      </c>
      <c r="E19" s="87">
        <v>2</v>
      </c>
      <c r="F19" s="88" t="s">
        <v>68</v>
      </c>
      <c r="G19" s="92" t="s">
        <v>176</v>
      </c>
      <c r="H19" s="106"/>
      <c r="I19" s="106"/>
      <c r="J19" s="106"/>
      <c r="K19" s="106"/>
      <c r="L19" s="106"/>
      <c r="M19" s="99">
        <v>0.045370370370370366</v>
      </c>
      <c r="N19" s="99">
        <v>0.0277777777777778</v>
      </c>
      <c r="O19" s="59">
        <f t="shared" si="0"/>
        <v>0.017592592592592566</v>
      </c>
      <c r="P19" s="106"/>
      <c r="Q19" s="59"/>
      <c r="R19" s="113">
        <f>O19</f>
        <v>0.017592592592592566</v>
      </c>
      <c r="S19" s="100"/>
      <c r="T19" s="100"/>
      <c r="U19" s="37" t="s">
        <v>216</v>
      </c>
    </row>
    <row r="20" spans="1:21" ht="31.5">
      <c r="A20" s="70">
        <v>16</v>
      </c>
      <c r="B20" s="83" t="s">
        <v>175</v>
      </c>
      <c r="C20" s="71" t="s">
        <v>87</v>
      </c>
      <c r="D20" s="71" t="s">
        <v>23</v>
      </c>
      <c r="E20" s="85"/>
      <c r="F20" s="80" t="s">
        <v>154</v>
      </c>
      <c r="G20" s="92" t="s">
        <v>155</v>
      </c>
      <c r="H20" s="106"/>
      <c r="I20" s="106"/>
      <c r="J20" s="106"/>
      <c r="K20" s="106"/>
      <c r="L20" s="106"/>
      <c r="M20" s="99"/>
      <c r="N20" s="99">
        <v>0.0298611111111111</v>
      </c>
      <c r="O20" s="59" t="s">
        <v>210</v>
      </c>
      <c r="P20" s="108"/>
      <c r="Q20" s="59"/>
      <c r="R20" s="100"/>
      <c r="S20" s="100"/>
      <c r="T20" s="100"/>
      <c r="U20" s="37" t="s">
        <v>216</v>
      </c>
    </row>
    <row r="21" spans="1:21" ht="32.25" thickBot="1">
      <c r="A21" s="70">
        <v>18</v>
      </c>
      <c r="B21" s="83" t="s">
        <v>177</v>
      </c>
      <c r="C21" s="71" t="s">
        <v>67</v>
      </c>
      <c r="D21" s="71" t="s">
        <v>14</v>
      </c>
      <c r="E21" s="85">
        <v>6</v>
      </c>
      <c r="F21" s="80" t="s">
        <v>148</v>
      </c>
      <c r="G21" s="92" t="s">
        <v>149</v>
      </c>
      <c r="H21" s="106"/>
      <c r="I21" s="106"/>
      <c r="J21" s="106"/>
      <c r="K21" s="106"/>
      <c r="L21" s="106"/>
      <c r="M21" s="99">
        <v>0.04513888888888889</v>
      </c>
      <c r="N21" s="99">
        <v>0.036111111111111115</v>
      </c>
      <c r="O21" s="59">
        <f t="shared" si="0"/>
        <v>0.009027777777777773</v>
      </c>
      <c r="P21" s="108"/>
      <c r="Q21" s="59"/>
      <c r="R21" s="113">
        <f>O21</f>
        <v>0.009027777777777773</v>
      </c>
      <c r="S21" s="100"/>
      <c r="T21" s="100"/>
      <c r="U21" s="37" t="s">
        <v>216</v>
      </c>
    </row>
    <row r="22" spans="1:21" ht="31.5">
      <c r="A22" s="70">
        <v>19</v>
      </c>
      <c r="B22" s="89" t="s">
        <v>205</v>
      </c>
      <c r="C22" s="73" t="s">
        <v>30</v>
      </c>
      <c r="D22" s="73" t="s">
        <v>21</v>
      </c>
      <c r="E22" s="79">
        <v>2</v>
      </c>
      <c r="F22" s="90" t="s">
        <v>164</v>
      </c>
      <c r="G22" s="97" t="s">
        <v>147</v>
      </c>
      <c r="H22" s="106"/>
      <c r="I22" s="106"/>
      <c r="J22" s="106"/>
      <c r="K22" s="106"/>
      <c r="L22" s="106"/>
      <c r="M22" s="99">
        <v>0.052708333333333336</v>
      </c>
      <c r="N22" s="99">
        <v>0.03888888888888889</v>
      </c>
      <c r="O22" s="59">
        <f t="shared" si="0"/>
        <v>0.013819444444444447</v>
      </c>
      <c r="P22" s="108"/>
      <c r="Q22" s="59"/>
      <c r="R22" s="113">
        <f>O22</f>
        <v>0.013819444444444447</v>
      </c>
      <c r="S22" s="100"/>
      <c r="T22" s="100"/>
      <c r="U22" s="37" t="s">
        <v>216</v>
      </c>
    </row>
    <row r="23" spans="1:21" ht="31.5">
      <c r="A23" s="70">
        <v>21</v>
      </c>
      <c r="B23" s="83" t="s">
        <v>206</v>
      </c>
      <c r="C23" s="71" t="s">
        <v>30</v>
      </c>
      <c r="D23" s="71" t="s">
        <v>21</v>
      </c>
      <c r="E23" s="82">
        <v>2</v>
      </c>
      <c r="F23" s="80" t="s">
        <v>164</v>
      </c>
      <c r="G23" s="92" t="s">
        <v>147</v>
      </c>
      <c r="H23" s="106"/>
      <c r="I23" s="106"/>
      <c r="J23" s="106"/>
      <c r="K23" s="106"/>
      <c r="L23" s="106"/>
      <c r="M23" s="99">
        <v>0.05943287037037037</v>
      </c>
      <c r="N23" s="99">
        <v>0.044444444444444446</v>
      </c>
      <c r="O23" s="59">
        <f t="shared" si="0"/>
        <v>0.014988425925925926</v>
      </c>
      <c r="P23" s="108"/>
      <c r="Q23" s="59"/>
      <c r="R23" s="113">
        <f>O23-T23</f>
        <v>0.013136574074074075</v>
      </c>
      <c r="S23" s="100"/>
      <c r="T23" s="113">
        <v>0.0018518518518518517</v>
      </c>
      <c r="U23" s="37" t="s">
        <v>216</v>
      </c>
    </row>
    <row r="24" spans="1:21" ht="31.5">
      <c r="A24" s="70">
        <v>26</v>
      </c>
      <c r="B24" s="78" t="s">
        <v>178</v>
      </c>
      <c r="C24" s="71" t="s">
        <v>30</v>
      </c>
      <c r="D24" s="71" t="s">
        <v>23</v>
      </c>
      <c r="E24" s="85"/>
      <c r="F24" s="80" t="s">
        <v>179</v>
      </c>
      <c r="G24" s="92"/>
      <c r="H24" s="107"/>
      <c r="I24" s="107">
        <v>10</v>
      </c>
      <c r="J24" s="107"/>
      <c r="K24" s="107"/>
      <c r="L24" s="107"/>
      <c r="M24" s="99">
        <v>0.09667824074074073</v>
      </c>
      <c r="N24" s="99">
        <v>0.061111111111111116</v>
      </c>
      <c r="O24" s="59">
        <f t="shared" si="0"/>
        <v>0.035567129629629615</v>
      </c>
      <c r="P24" s="108">
        <v>10</v>
      </c>
      <c r="Q24" s="59">
        <f>P24*R$37</f>
        <v>0.0017361111111111112</v>
      </c>
      <c r="R24" s="113">
        <f>Q24+O24-T24</f>
        <v>0.035219907407407394</v>
      </c>
      <c r="S24" s="100"/>
      <c r="T24" s="113">
        <v>0.0020833333333333333</v>
      </c>
      <c r="U24" s="37" t="s">
        <v>215</v>
      </c>
    </row>
    <row r="25" spans="1:21" ht="31.5">
      <c r="A25" s="70">
        <v>27</v>
      </c>
      <c r="B25" s="83" t="s">
        <v>209</v>
      </c>
      <c r="C25" s="71" t="s">
        <v>67</v>
      </c>
      <c r="D25" s="71" t="s">
        <v>23</v>
      </c>
      <c r="E25" s="85"/>
      <c r="F25" s="71" t="s">
        <v>180</v>
      </c>
      <c r="G25" s="92" t="s">
        <v>181</v>
      </c>
      <c r="H25" s="107">
        <v>10</v>
      </c>
      <c r="I25" s="107">
        <v>10</v>
      </c>
      <c r="J25" s="107"/>
      <c r="K25" s="107" t="s">
        <v>211</v>
      </c>
      <c r="L25" s="107"/>
      <c r="M25" s="99">
        <v>0.03186342592592593</v>
      </c>
      <c r="N25" s="99">
        <v>0.015972222222222224</v>
      </c>
      <c r="O25" s="59">
        <f t="shared" si="0"/>
        <v>0.015891203703703703</v>
      </c>
      <c r="P25" s="108">
        <v>20</v>
      </c>
      <c r="Q25" s="59">
        <f>P25*R$37</f>
        <v>0.0034722222222222225</v>
      </c>
      <c r="R25" s="113">
        <f aca="true" t="shared" si="2" ref="R25:R33">Q25+O25</f>
        <v>0.019363425925925926</v>
      </c>
      <c r="S25" s="100"/>
      <c r="T25" s="100"/>
      <c r="U25" s="37" t="s">
        <v>215</v>
      </c>
    </row>
    <row r="26" spans="1:21" ht="31.5">
      <c r="A26" s="70">
        <v>28</v>
      </c>
      <c r="B26" s="78" t="s">
        <v>207</v>
      </c>
      <c r="C26" s="71" t="s">
        <v>208</v>
      </c>
      <c r="D26" s="71" t="s">
        <v>89</v>
      </c>
      <c r="E26" s="82">
        <v>1</v>
      </c>
      <c r="F26" s="80" t="s">
        <v>182</v>
      </c>
      <c r="G26" s="92" t="s">
        <v>147</v>
      </c>
      <c r="H26" s="107">
        <v>10</v>
      </c>
      <c r="I26" s="107"/>
      <c r="J26" s="107"/>
      <c r="K26" s="107"/>
      <c r="L26" s="107"/>
      <c r="M26" s="99">
        <v>0.08321759259259259</v>
      </c>
      <c r="N26" s="99">
        <v>0.06666666666666667</v>
      </c>
      <c r="O26" s="59">
        <f t="shared" si="0"/>
        <v>0.016550925925925927</v>
      </c>
      <c r="P26" s="108">
        <v>10</v>
      </c>
      <c r="Q26" s="59">
        <f>P26*R$37</f>
        <v>0.0017361111111111112</v>
      </c>
      <c r="R26" s="113">
        <f t="shared" si="2"/>
        <v>0.01828703703703704</v>
      </c>
      <c r="S26" s="100"/>
      <c r="T26" s="100"/>
      <c r="U26" s="37" t="s">
        <v>215</v>
      </c>
    </row>
    <row r="27" spans="1:21" ht="31.5">
      <c r="A27" s="70">
        <v>30</v>
      </c>
      <c r="B27" s="83" t="s">
        <v>183</v>
      </c>
      <c r="C27" s="88" t="s">
        <v>88</v>
      </c>
      <c r="D27" s="88" t="s">
        <v>23</v>
      </c>
      <c r="E27" s="87"/>
      <c r="F27" s="88" t="s">
        <v>184</v>
      </c>
      <c r="G27" s="92" t="s">
        <v>155</v>
      </c>
      <c r="H27" s="107"/>
      <c r="I27" s="107"/>
      <c r="J27" s="107"/>
      <c r="K27" s="107"/>
      <c r="L27" s="107"/>
      <c r="M27" s="99">
        <v>0.08983796296296297</v>
      </c>
      <c r="N27" s="99">
        <v>0.07430555555555556</v>
      </c>
      <c r="O27" s="59">
        <f t="shared" si="0"/>
        <v>0.015532407407407411</v>
      </c>
      <c r="P27" s="108"/>
      <c r="Q27" s="59"/>
      <c r="R27" s="113">
        <f>Q27+O27</f>
        <v>0.015532407407407411</v>
      </c>
      <c r="S27" s="100"/>
      <c r="T27" s="100"/>
      <c r="U27" s="37" t="s">
        <v>216</v>
      </c>
    </row>
    <row r="28" spans="1:21" ht="31.5">
      <c r="A28" s="70">
        <v>31</v>
      </c>
      <c r="B28" s="83" t="s">
        <v>185</v>
      </c>
      <c r="C28" s="88" t="s">
        <v>87</v>
      </c>
      <c r="D28" s="88" t="s">
        <v>23</v>
      </c>
      <c r="E28" s="87"/>
      <c r="F28" s="88" t="s">
        <v>186</v>
      </c>
      <c r="G28" s="92" t="s">
        <v>187</v>
      </c>
      <c r="H28" s="107">
        <v>3</v>
      </c>
      <c r="I28" s="107"/>
      <c r="J28" s="107"/>
      <c r="K28" s="107"/>
      <c r="L28" s="107"/>
      <c r="M28" s="99">
        <v>0.06049768518518519</v>
      </c>
      <c r="N28" s="99">
        <v>0.042361111111111106</v>
      </c>
      <c r="O28" s="59">
        <f t="shared" si="0"/>
        <v>0.018136574074074083</v>
      </c>
      <c r="P28" s="108">
        <v>3</v>
      </c>
      <c r="Q28" s="59">
        <f>P28*R$37</f>
        <v>0.0005208333333333333</v>
      </c>
      <c r="R28" s="113">
        <f t="shared" si="2"/>
        <v>0.018657407407407418</v>
      </c>
      <c r="S28" s="100"/>
      <c r="T28" s="100"/>
      <c r="U28" s="37" t="s">
        <v>215</v>
      </c>
    </row>
    <row r="29" spans="1:21" ht="31.5">
      <c r="A29" s="70">
        <v>33</v>
      </c>
      <c r="B29" s="91" t="s">
        <v>188</v>
      </c>
      <c r="C29" s="71" t="s">
        <v>189</v>
      </c>
      <c r="D29" s="71" t="s">
        <v>23</v>
      </c>
      <c r="E29" s="85"/>
      <c r="F29" s="80" t="s">
        <v>164</v>
      </c>
      <c r="G29" s="92" t="s">
        <v>190</v>
      </c>
      <c r="H29" s="107"/>
      <c r="I29" s="107"/>
      <c r="J29" s="107"/>
      <c r="K29" s="107"/>
      <c r="L29" s="107"/>
      <c r="M29" s="99">
        <v>0.06391203703703703</v>
      </c>
      <c r="N29" s="99">
        <v>0.05347222222222222</v>
      </c>
      <c r="O29" s="59">
        <f t="shared" si="0"/>
        <v>0.010439814814814811</v>
      </c>
      <c r="P29" s="108"/>
      <c r="Q29" s="59"/>
      <c r="R29" s="113">
        <f t="shared" si="2"/>
        <v>0.010439814814814811</v>
      </c>
      <c r="S29" s="100"/>
      <c r="T29" s="100"/>
      <c r="U29" s="37" t="s">
        <v>215</v>
      </c>
    </row>
    <row r="30" spans="1:21" ht="31.5">
      <c r="A30" s="70">
        <v>34</v>
      </c>
      <c r="B30" s="78" t="s">
        <v>191</v>
      </c>
      <c r="C30" s="71" t="s">
        <v>192</v>
      </c>
      <c r="D30" s="71" t="s">
        <v>23</v>
      </c>
      <c r="E30" s="85"/>
      <c r="F30" s="80" t="s">
        <v>154</v>
      </c>
      <c r="G30" s="92" t="s">
        <v>155</v>
      </c>
      <c r="H30" s="107"/>
      <c r="I30" s="107"/>
      <c r="J30" s="107"/>
      <c r="K30" s="107"/>
      <c r="L30" s="107"/>
      <c r="M30" s="99">
        <v>0.10032407407407407</v>
      </c>
      <c r="N30" s="99">
        <v>0.08194444444444444</v>
      </c>
      <c r="O30" s="59">
        <f t="shared" si="0"/>
        <v>0.01837962962962962</v>
      </c>
      <c r="P30" s="108"/>
      <c r="Q30" s="59"/>
      <c r="R30" s="113">
        <f t="shared" si="2"/>
        <v>0.01837962962962962</v>
      </c>
      <c r="S30" s="100"/>
      <c r="T30" s="100"/>
      <c r="U30" s="37" t="s">
        <v>216</v>
      </c>
    </row>
    <row r="31" spans="1:21" ht="31.5">
      <c r="A31" s="70">
        <v>35</v>
      </c>
      <c r="B31" s="78" t="s">
        <v>193</v>
      </c>
      <c r="C31" s="71" t="s">
        <v>174</v>
      </c>
      <c r="D31" s="71" t="s">
        <v>23</v>
      </c>
      <c r="E31" s="85"/>
      <c r="F31" s="80" t="s">
        <v>154</v>
      </c>
      <c r="G31" s="92" t="s">
        <v>155</v>
      </c>
      <c r="H31" s="107"/>
      <c r="I31" s="107"/>
      <c r="J31" s="107"/>
      <c r="K31" s="107"/>
      <c r="L31" s="107"/>
      <c r="M31" s="99">
        <v>0.06424768518518519</v>
      </c>
      <c r="N31" s="99">
        <v>0.05069444444444445</v>
      </c>
      <c r="O31" s="59">
        <f t="shared" si="0"/>
        <v>0.013553240740740734</v>
      </c>
      <c r="P31" s="108"/>
      <c r="Q31" s="59"/>
      <c r="R31" s="113">
        <f t="shared" si="2"/>
        <v>0.013553240740740734</v>
      </c>
      <c r="S31" s="100"/>
      <c r="T31" s="100"/>
      <c r="U31" s="37" t="s">
        <v>216</v>
      </c>
    </row>
    <row r="32" spans="1:21" ht="31.5">
      <c r="A32" s="70">
        <v>36</v>
      </c>
      <c r="B32" s="83" t="s">
        <v>194</v>
      </c>
      <c r="C32" s="88" t="s">
        <v>67</v>
      </c>
      <c r="D32" s="88" t="s">
        <v>23</v>
      </c>
      <c r="E32" s="87"/>
      <c r="F32" s="88" t="s">
        <v>68</v>
      </c>
      <c r="G32" s="98"/>
      <c r="H32" s="107"/>
      <c r="I32" s="107"/>
      <c r="J32" s="107"/>
      <c r="K32" s="107"/>
      <c r="L32" s="107"/>
      <c r="M32" s="99">
        <v>0.0961689814814815</v>
      </c>
      <c r="N32" s="99">
        <v>0.05625</v>
      </c>
      <c r="O32" s="59">
        <f t="shared" si="0"/>
        <v>0.03991898148148149</v>
      </c>
      <c r="P32" s="108"/>
      <c r="Q32" s="59"/>
      <c r="R32" s="113">
        <f t="shared" si="2"/>
        <v>0.03991898148148149</v>
      </c>
      <c r="S32" s="100"/>
      <c r="T32" s="100"/>
      <c r="U32" s="37" t="s">
        <v>215</v>
      </c>
    </row>
    <row r="33" spans="1:21" ht="31.5">
      <c r="A33" s="70">
        <v>37</v>
      </c>
      <c r="B33" s="78" t="s">
        <v>195</v>
      </c>
      <c r="C33" s="71" t="s">
        <v>29</v>
      </c>
      <c r="D33" s="71" t="s">
        <v>23</v>
      </c>
      <c r="E33" s="85"/>
      <c r="F33" s="80" t="s">
        <v>179</v>
      </c>
      <c r="G33" s="92"/>
      <c r="H33" s="107"/>
      <c r="I33" s="107"/>
      <c r="J33" s="107">
        <v>10</v>
      </c>
      <c r="K33" s="107"/>
      <c r="L33" s="107"/>
      <c r="M33" s="99">
        <v>0.11464120370370372</v>
      </c>
      <c r="N33" s="99">
        <v>0.07708333333333334</v>
      </c>
      <c r="O33" s="59">
        <f t="shared" si="0"/>
        <v>0.03755787037037038</v>
      </c>
      <c r="P33" s="108">
        <v>10</v>
      </c>
      <c r="Q33" s="59">
        <f>P33*R$37</f>
        <v>0.0017361111111111112</v>
      </c>
      <c r="R33" s="113">
        <f t="shared" si="2"/>
        <v>0.03929398148148149</v>
      </c>
      <c r="S33" s="100"/>
      <c r="T33" s="100"/>
      <c r="U33" s="37" t="s">
        <v>216</v>
      </c>
    </row>
    <row r="34" spans="1:21" ht="31.5">
      <c r="A34" s="70">
        <v>39</v>
      </c>
      <c r="B34" s="83" t="s">
        <v>196</v>
      </c>
      <c r="C34" s="71" t="s">
        <v>24</v>
      </c>
      <c r="D34" s="71" t="s">
        <v>23</v>
      </c>
      <c r="E34" s="85"/>
      <c r="F34" s="80" t="s">
        <v>154</v>
      </c>
      <c r="G34" s="92" t="s">
        <v>155</v>
      </c>
      <c r="H34" s="107"/>
      <c r="I34" s="107"/>
      <c r="J34" s="107"/>
      <c r="K34" s="107"/>
      <c r="L34" s="107"/>
      <c r="M34" s="99">
        <v>0.10016203703703704</v>
      </c>
      <c r="N34" s="99">
        <v>0.08472222222222221</v>
      </c>
      <c r="O34" s="59">
        <f t="shared" si="0"/>
        <v>0.015439814814814823</v>
      </c>
      <c r="P34" s="108"/>
      <c r="Q34" s="113"/>
      <c r="R34" s="113">
        <f>Q34+O34-T34</f>
        <v>0.014664351851851859</v>
      </c>
      <c r="S34" s="100"/>
      <c r="T34" s="113">
        <v>0.000775462962962963</v>
      </c>
      <c r="U34" s="37" t="s">
        <v>215</v>
      </c>
    </row>
    <row r="35" spans="1:21" ht="30">
      <c r="A35" s="70">
        <v>42</v>
      </c>
      <c r="B35" s="93" t="s">
        <v>197</v>
      </c>
      <c r="C35" s="86" t="s">
        <v>63</v>
      </c>
      <c r="D35" s="86" t="s">
        <v>198</v>
      </c>
      <c r="E35" s="87">
        <v>4</v>
      </c>
      <c r="F35" s="86" t="s">
        <v>171</v>
      </c>
      <c r="G35" s="96" t="s">
        <v>151</v>
      </c>
      <c r="H35" s="107"/>
      <c r="I35" s="107"/>
      <c r="J35" s="107"/>
      <c r="K35" s="107"/>
      <c r="L35" s="107"/>
      <c r="M35" s="99">
        <v>0.08240740740740742</v>
      </c>
      <c r="N35" s="99">
        <v>0.07013888888888889</v>
      </c>
      <c r="O35" s="59">
        <f t="shared" si="0"/>
        <v>0.012268518518518526</v>
      </c>
      <c r="P35" s="108"/>
      <c r="Q35" s="113"/>
      <c r="R35" s="113">
        <f>Q35+O35-T35</f>
        <v>0.011979166666666674</v>
      </c>
      <c r="S35" s="100"/>
      <c r="T35" s="113">
        <v>0.0002893518518518519</v>
      </c>
      <c r="U35" s="37" t="s">
        <v>216</v>
      </c>
    </row>
    <row r="37" ht="20.25">
      <c r="R37" s="109">
        <v>0.00017361111111111112</v>
      </c>
    </row>
  </sheetData>
  <sheetProtection/>
  <mergeCells count="19">
    <mergeCell ref="P4:Q4"/>
    <mergeCell ref="R4:R5"/>
    <mergeCell ref="M4:M5"/>
    <mergeCell ref="A1:T1"/>
    <mergeCell ref="A2:T2"/>
    <mergeCell ref="A3:E3"/>
    <mergeCell ref="R3:T3"/>
    <mergeCell ref="T4:T5"/>
    <mergeCell ref="H4:L4"/>
    <mergeCell ref="G4:G5"/>
    <mergeCell ref="S4:S5"/>
    <mergeCell ref="N4:N5"/>
    <mergeCell ref="O4:O5"/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44" r:id="rId1"/>
  <colBreaks count="1" manualBreakCount="1">
    <brk id="2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knopa</cp:lastModifiedBy>
  <cp:lastPrinted>2011-12-19T19:49:08Z</cp:lastPrinted>
  <dcterms:created xsi:type="dcterms:W3CDTF">2009-12-17T15:14:03Z</dcterms:created>
  <dcterms:modified xsi:type="dcterms:W3CDTF">2011-12-21T07:01:44Z</dcterms:modified>
  <cp:category/>
  <cp:version/>
  <cp:contentType/>
  <cp:contentStatus/>
</cp:coreProperties>
</file>