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ЧЕМПИОНАТ СМ" sheetId="1" r:id="rId1"/>
    <sheet name="ЧЕМПИОНАТ МУЖ" sheetId="2" r:id="rId2"/>
    <sheet name="СМ 92 и ст" sheetId="3" r:id="rId3"/>
    <sheet name="СМ 93-95" sheetId="4" r:id="rId4"/>
    <sheet name="СМ 96 и мол" sheetId="5" r:id="rId5"/>
    <sheet name="МУЖ 92 и ст" sheetId="6" r:id="rId6"/>
    <sheet name="МУЖ 93-95" sheetId="7" r:id="rId7"/>
    <sheet name="МУЖ 96 и мол" sheetId="8" r:id="rId8"/>
  </sheets>
  <definedNames>
    <definedName name="В9">'СМ 92 и ст'!$B$9</definedName>
    <definedName name="_xlnm.Print_Area" localSheetId="5">'МУЖ 92 и ст'!$A$1:$AN$17</definedName>
    <definedName name="_xlnm.Print_Area" localSheetId="6">'МУЖ 93-95'!$A$1:$AO$23</definedName>
    <definedName name="_xlnm.Print_Area" localSheetId="4">'СМ 96 и мол'!$A$1:$AO$27</definedName>
    <definedName name="_xlnm.Print_Area" localSheetId="0">'ЧЕМПИОНАТ СМ'!$A$1:$AP$23</definedName>
    <definedName name="С9">'СМ 92 и ст'!$B$9</definedName>
  </definedNames>
  <calcPr fullCalcOnLoad="1"/>
</workbook>
</file>

<file path=xl/sharedStrings.xml><?xml version="1.0" encoding="utf-8"?>
<sst xmlns="http://schemas.openxmlformats.org/spreadsheetml/2006/main" count="611" uniqueCount="265">
  <si>
    <t>г. Брянск, роща «Соловьи»</t>
  </si>
  <si>
    <t>Фамилия, имя</t>
  </si>
  <si>
    <t>Год рождения</t>
  </si>
  <si>
    <t>Квалификация</t>
  </si>
  <si>
    <t>Команда</t>
  </si>
  <si>
    <t>Штрафы на этапах</t>
  </si>
  <si>
    <t>Сумма штрафа</t>
  </si>
  <si>
    <t>Время на дистанции</t>
  </si>
  <si>
    <t>Результат</t>
  </si>
  <si>
    <t>Место</t>
  </si>
  <si>
    <t>Выполненный разряд</t>
  </si>
  <si>
    <t>баллы</t>
  </si>
  <si>
    <t>время</t>
  </si>
  <si>
    <t>Ранг</t>
  </si>
  <si>
    <t>Петров Максим
Афанаскина Ольга</t>
  </si>
  <si>
    <t>2
2</t>
  </si>
  <si>
    <t>Навесная переправа</t>
  </si>
  <si>
    <t>№
п.п.</t>
  </si>
  <si>
    <t>Время финиша</t>
  </si>
  <si>
    <t>Время старта</t>
  </si>
  <si>
    <t xml:space="preserve"> ОТКРЫТОЕ  ПЕРВЕНСТВО   Г. БРЯНСКА ПО СПОРТИВНОМУ ТУРИЗМУ
(ДИСЦИПЛИНА - ДИСТАНЦИИ - ПЕШЕХОДНЫЕ)</t>
  </si>
  <si>
    <t>2
3</t>
  </si>
  <si>
    <t>3
3</t>
  </si>
  <si>
    <t>3
2</t>
  </si>
  <si>
    <t>1989
1989</t>
  </si>
  <si>
    <t>б/р
б/р</t>
  </si>
  <si>
    <t>1993
1994</t>
  </si>
  <si>
    <t>1994
1994</t>
  </si>
  <si>
    <t>1997
1997</t>
  </si>
  <si>
    <t>Спуск 
( 2 участка)</t>
  </si>
  <si>
    <t>1992
1995</t>
  </si>
  <si>
    <t>1981
1985</t>
  </si>
  <si>
    <t>Гимназия №2</t>
  </si>
  <si>
    <t>ЦДиЮТиЭ
г. Брянска</t>
  </si>
  <si>
    <t>1996
1997</t>
  </si>
  <si>
    <t>1997
1996</t>
  </si>
  <si>
    <t>Шувалов Евгений
Серегин Сергей</t>
  </si>
  <si>
    <t>1977
1992</t>
  </si>
  <si>
    <t>1
1</t>
  </si>
  <si>
    <t xml:space="preserve"> ОТКРЫТОЕ  ПЕРВЕНСТВО   Г. БРЯНСКА ПО СПОРТИВНОМУ ТУРИЗМУ
(ДИСЦИПЛИНА - ДИСТАНЦИЯ - ПЕШЕХОДНАЯ)</t>
  </si>
  <si>
    <t>18 декабря 2010 года</t>
  </si>
  <si>
    <t>% от времени победителя</t>
  </si>
  <si>
    <t>служебное</t>
  </si>
  <si>
    <t>Спуск по наклонной навесной</t>
  </si>
  <si>
    <t>Подъем с серхней страховкой</t>
  </si>
  <si>
    <t>Переправа по беревну по маятник. перилам</t>
  </si>
  <si>
    <t>Супск по склону</t>
  </si>
  <si>
    <t>БЛОК Навесная переправая- Спуск по склону</t>
  </si>
  <si>
    <t>1986
1985</t>
  </si>
  <si>
    <t>КМС
2</t>
  </si>
  <si>
    <t>1986
1993</t>
  </si>
  <si>
    <t>Никулочкин Юрий Кацеро Евгений</t>
  </si>
  <si>
    <t>Бродецкая Мария  Зинченко Сергей</t>
  </si>
  <si>
    <t>Машичев Александр
Машичев Сергей</t>
  </si>
  <si>
    <t>Артамошин Дмитрий
Попырко Виктория</t>
  </si>
  <si>
    <t>1988
1994</t>
  </si>
  <si>
    <t>Азаркина Светлана
Киреев Алексей</t>
  </si>
  <si>
    <t>Кулешов Леонид
Силаев Иван</t>
  </si>
  <si>
    <t>1985
1992</t>
  </si>
  <si>
    <t>Луговая Светлана
Кузнецова Нина</t>
  </si>
  <si>
    <t>Серегин Сергей
Шувалов Евгений</t>
  </si>
  <si>
    <t>1992
1977</t>
  </si>
  <si>
    <t>Красюн Виктор
Тимошин Артем</t>
  </si>
  <si>
    <t>Шакин Владимир
Силин Дмитрий</t>
  </si>
  <si>
    <t xml:space="preserve">Машичев </t>
  </si>
  <si>
    <t>Кулешов</t>
  </si>
  <si>
    <t>Шувалов</t>
  </si>
  <si>
    <t>ЦДиЮТиЭ</t>
  </si>
  <si>
    <t>1984
1985</t>
  </si>
  <si>
    <t>1
3</t>
  </si>
  <si>
    <t>СЮТур Волод.р-на</t>
  </si>
  <si>
    <t>1998
1997</t>
  </si>
  <si>
    <t>1997
1998</t>
  </si>
  <si>
    <t>МОУ СОШ №55</t>
  </si>
  <si>
    <t>БГТУ ТК
Квазар</t>
  </si>
  <si>
    <t>Машичев</t>
  </si>
  <si>
    <t>Беспалов Александр
Ольховская Анастасия</t>
  </si>
  <si>
    <t>1994
1995</t>
  </si>
  <si>
    <t>Тарасов Николай
Епишина Марина</t>
  </si>
  <si>
    <t>Геращенков Андрей
Карабанов Даниил</t>
  </si>
  <si>
    <t>3
2ю</t>
  </si>
  <si>
    <t>ТК Караван</t>
  </si>
  <si>
    <t>Луговая</t>
  </si>
  <si>
    <t>3ю
3ю</t>
  </si>
  <si>
    <t>1996
1996</t>
  </si>
  <si>
    <t xml:space="preserve">3ю
3ю
</t>
  </si>
  <si>
    <t>Шевелева</t>
  </si>
  <si>
    <t>Ящук Анастасия
Павленко Евгения</t>
  </si>
  <si>
    <t>МОУ СОШ №51</t>
  </si>
  <si>
    <t>Грушихина</t>
  </si>
  <si>
    <t>Маштаков Владимир
Худякова Дарья</t>
  </si>
  <si>
    <t>Грушихина Анна
Солодов Максим</t>
  </si>
  <si>
    <t>Максимов Евгений
Гудков Никита</t>
  </si>
  <si>
    <t>Герцик Александр
Ковальцов Филипп</t>
  </si>
  <si>
    <t xml:space="preserve">Грушихина </t>
  </si>
  <si>
    <t>Гимназия №7</t>
  </si>
  <si>
    <t>Новицкий</t>
  </si>
  <si>
    <t>Лапин Степан
Зуев Виктор</t>
  </si>
  <si>
    <t>1999
1999</t>
  </si>
  <si>
    <t>Кузенков</t>
  </si>
  <si>
    <t>1994
1989</t>
  </si>
  <si>
    <t>г.Жиздра 
ТК "Верста"</t>
  </si>
  <si>
    <t>Судакова</t>
  </si>
  <si>
    <t>Касенков Александр
Шутин Даниил</t>
  </si>
  <si>
    <t>б/р
3</t>
  </si>
  <si>
    <t>ЦДиЮТиЭ
г.Брянска</t>
  </si>
  <si>
    <t>Ушаков Алексей
Пугачева Карина</t>
  </si>
  <si>
    <t>1995
1993</t>
  </si>
  <si>
    <t>б/р
2</t>
  </si>
  <si>
    <t>Стасишина Виктория 
Гусев   Александр</t>
  </si>
  <si>
    <t>1996
1993</t>
  </si>
  <si>
    <t>1
2</t>
  </si>
  <si>
    <t>Морозов Владимир
Шуруев Дмитрий</t>
  </si>
  <si>
    <t>Головина Екатерина
Пальченков Максим</t>
  </si>
  <si>
    <t>Ткачев Андрей
Арсенова Татьяна</t>
  </si>
  <si>
    <t>1991
1994</t>
  </si>
  <si>
    <t>2
1</t>
  </si>
  <si>
    <t xml:space="preserve">1995
1993
</t>
  </si>
  <si>
    <t>Будникова Алина
Карева Маргарита</t>
  </si>
  <si>
    <t>МОУ СОШ №36</t>
  </si>
  <si>
    <t>Гурова</t>
  </si>
  <si>
    <t>Шаморыкина Анастасия
Петровская Ирина</t>
  </si>
  <si>
    <t>Титенков Петр
Погорелов Денис</t>
  </si>
  <si>
    <t>1983
1989</t>
  </si>
  <si>
    <t>ДДЮТ им.Гагарина</t>
  </si>
  <si>
    <t>Опалев</t>
  </si>
  <si>
    <t>Цирик Александр
Фризен Людмила</t>
  </si>
  <si>
    <t>1992
1991</t>
  </si>
  <si>
    <t>2
КМС</t>
  </si>
  <si>
    <t>1993
1993</t>
  </si>
  <si>
    <t xml:space="preserve">3
3
</t>
  </si>
  <si>
    <t>1995
1995</t>
  </si>
  <si>
    <t>Шитикова Анна
Карпович Артем</t>
  </si>
  <si>
    <t>Сазонов Александр
Трапизон Даниил</t>
  </si>
  <si>
    <t>1996
1999</t>
  </si>
  <si>
    <t>Молчанов Максим
Колчин Вадим</t>
  </si>
  <si>
    <t xml:space="preserve">1996
1998
</t>
  </si>
  <si>
    <t>Кальцицкая Мария
Плищенкова Ольга</t>
  </si>
  <si>
    <t>Дроздов Константин
Борисенко Николай</t>
  </si>
  <si>
    <t>1995
1994</t>
  </si>
  <si>
    <t>СОУ СОШ
с.Мужиново</t>
  </si>
  <si>
    <t>Асосков</t>
  </si>
  <si>
    <t xml:space="preserve">Кибукевич Сергей
Захарцеы Михаил
</t>
  </si>
  <si>
    <t>1994
1997</t>
  </si>
  <si>
    <t>3
б/р</t>
  </si>
  <si>
    <t>Плотников Александр
Елинский Владислав</t>
  </si>
  <si>
    <t>2ю
3</t>
  </si>
  <si>
    <t>Полякова Регина
Ушакова Алена</t>
  </si>
  <si>
    <t>б/р
2ю</t>
  </si>
  <si>
    <t>Главный секретарь                                               С.Л. Грушихина , с1к, г.Брянск</t>
  </si>
  <si>
    <t>Главный судья                                Е.В. Шувалов, с1к, г.Брянск</t>
  </si>
  <si>
    <t>Представитель</t>
  </si>
  <si>
    <t>Предствитель</t>
  </si>
  <si>
    <t xml:space="preserve"> </t>
  </si>
  <si>
    <t>№</t>
  </si>
  <si>
    <t>1.1
1.2</t>
  </si>
  <si>
    <t>2.1
2.2</t>
  </si>
  <si>
    <t>3.1
3.2</t>
  </si>
  <si>
    <t>4.1
4.2</t>
  </si>
  <si>
    <t>5.1
5.2</t>
  </si>
  <si>
    <t>9.1
9.2</t>
  </si>
  <si>
    <t>16.1
16.2</t>
  </si>
  <si>
    <t>18.1
18.2</t>
  </si>
  <si>
    <t>12.1
12.2</t>
  </si>
  <si>
    <t>8.1
8.2</t>
  </si>
  <si>
    <t>7.1
7.2</t>
  </si>
  <si>
    <t>6.1
6.2</t>
  </si>
  <si>
    <t>14.1
14.2</t>
  </si>
  <si>
    <t>СЮТур
 Вол. р-на</t>
  </si>
  <si>
    <t xml:space="preserve">1 разряд - 114% (от времени победителя 0:13:23) - 0:15:15                  </t>
  </si>
  <si>
    <t xml:space="preserve">2 разряд - 132% (от времени победителя 0:13:23) - 0:17:40               </t>
  </si>
  <si>
    <t xml:space="preserve">3 разряд - 168% (от времени победителя 0:13:23) - 0:22:29                  </t>
  </si>
  <si>
    <t xml:space="preserve">1- ю разряд - 168% (от времени победителя 0:13:23) - 0:22:29                </t>
  </si>
  <si>
    <t>Ранг соревнований – 204 баллов</t>
  </si>
  <si>
    <t xml:space="preserve">1 разряд - 108% (от времени победителя 0:16:18) - 0:17:36                 </t>
  </si>
  <si>
    <t xml:space="preserve">2 разряд - 126% (от времени победителя 0:16:18) - 0:20:32                 </t>
  </si>
  <si>
    <t xml:space="preserve">3 разряд - 162% (от времени победителя 0:16:18) - 0:26:24                  </t>
  </si>
  <si>
    <t xml:space="preserve">1- ю разряд - 162% (от времени победителя 0:16:18) - 0:26:24                </t>
  </si>
  <si>
    <t>Ранг соревнований – 156 баллов</t>
  </si>
  <si>
    <t xml:space="preserve"> ОТКРЫТЫЙ  ЧЕМПИОНАТ   Г. БРЯНСКА ПО СПОРТИВНОМУ ТУРИЗМУ
(ДИСЦИПЛИНА - ДИСТАНЦИЯ - ПЕШЕХОДНАЯ)
</t>
  </si>
  <si>
    <t>Итоговый протокол соревнований
на дистанции - пешеходная - связка, код ВРВС 0840241411Я
СМЕШАННЫЕ СВЯЗКИ</t>
  </si>
  <si>
    <t>Итоговый протокол соревнований
на дистанции - пешеходная - связка, код ВРВС 0840241411Я
МУЖСКИЕ СВЯЗКИ</t>
  </si>
  <si>
    <t>Параллельные перила</t>
  </si>
  <si>
    <t>Переправа по бревну</t>
  </si>
  <si>
    <t>Подъе по перилам</t>
  </si>
  <si>
    <t>Спуск по перилам</t>
  </si>
  <si>
    <t>Подем перилам</t>
  </si>
  <si>
    <t>Скуск по перилам</t>
  </si>
  <si>
    <t>30.1
30.2</t>
  </si>
  <si>
    <t>37.1
37.2</t>
  </si>
  <si>
    <t>23.1
23.2</t>
  </si>
  <si>
    <t>31.1
31.2</t>
  </si>
  <si>
    <t>20.1
20.2</t>
  </si>
  <si>
    <t>34.1
34.2</t>
  </si>
  <si>
    <t>39.1
39.2</t>
  </si>
  <si>
    <t>43.1
43.2</t>
  </si>
  <si>
    <t>42.1
42.2</t>
  </si>
  <si>
    <t>13.1
13.2</t>
  </si>
  <si>
    <t>24.1
24.2</t>
  </si>
  <si>
    <t>10.1
10.2</t>
  </si>
  <si>
    <t>21.1
21.2</t>
  </si>
  <si>
    <t>15.1
15.2</t>
  </si>
  <si>
    <t>25.1
25.2</t>
  </si>
  <si>
    <t>17.1
17.2</t>
  </si>
  <si>
    <t>19.1
19.2</t>
  </si>
  <si>
    <t>11.1
11.2</t>
  </si>
  <si>
    <t>Навесная перправа</t>
  </si>
  <si>
    <t>Перепрва по бревну</t>
  </si>
  <si>
    <t>Поъем по перилам</t>
  </si>
  <si>
    <t xml:space="preserve">Дроздов Евгений
Куликов Илья
</t>
  </si>
  <si>
    <t>22.1
22.2</t>
  </si>
  <si>
    <t>29.1
29.2</t>
  </si>
  <si>
    <t>41.1
41.2</t>
  </si>
  <si>
    <t>47.1
47.2</t>
  </si>
  <si>
    <t>40.1
40.2</t>
  </si>
  <si>
    <t>49.1
49.2</t>
  </si>
  <si>
    <t>28.1
28.2</t>
  </si>
  <si>
    <t>33.1
33.2</t>
  </si>
  <si>
    <t>27.1
27.2</t>
  </si>
  <si>
    <t>44.1
44.2</t>
  </si>
  <si>
    <t>48.1
48.2</t>
  </si>
  <si>
    <t>35.1
35.2</t>
  </si>
  <si>
    <t>Подъем по перилам</t>
  </si>
  <si>
    <t>Перправа 
по бревну</t>
  </si>
  <si>
    <t>19 декабря 2010 года</t>
  </si>
  <si>
    <t>в/к</t>
  </si>
  <si>
    <t>Отсечка</t>
  </si>
  <si>
    <t>Ранг соревнований – 146 баллов</t>
  </si>
  <si>
    <t>г. Брянск,з/о «Соловьи»</t>
  </si>
  <si>
    <t>г. Брянск, з/о «Соловьи»</t>
  </si>
  <si>
    <t>Итоговый протокол соревнований
на дистанции - пешеходная - связка, код ВРВС 0840241411Я
СМЕШАННЫЕ СВЯЗКИ
1992 г. рождения и старше</t>
  </si>
  <si>
    <t>Ранг соревнований – 5,4 балла</t>
  </si>
  <si>
    <t>г. Брянск,з/о  «Соловьи»</t>
  </si>
  <si>
    <t>СЮТур 
Вол. р-на</t>
  </si>
  <si>
    <t>Полеванов Никита
Григорьев Максим</t>
  </si>
  <si>
    <t>сошли</t>
  </si>
  <si>
    <t>Крупешин Сергей
Бобриков Сергей</t>
  </si>
  <si>
    <t>Итоговый протокол соревнований
на дистанции - пешеходная - связка, код ВРВС 0840241411Я
МУЖСКИЕ СВЯЗКИ
1996 г. рождения и моложе</t>
  </si>
  <si>
    <t xml:space="preserve">Итоговый протокол соревнований
на дистанции - пешеходная - связка, код ВРВС 0840241411Я
СМЕШАННЫЕ СВЯЗКИ
1993-1995 г. рождения </t>
  </si>
  <si>
    <t>Итоговый протокол соревнований
на дистанции - пешеходная - связка, код ВРВС 0840241411Я
СМЕШАННЫЕ СВЯЗКИ
1996 г. рождения и моложе</t>
  </si>
  <si>
    <t>Ранг соревнований – 38 баллов</t>
  </si>
  <si>
    <t>Суворова Елизавета
Гарбуз Кристина</t>
  </si>
  <si>
    <t>Ранг соревнований – 15,2 балла</t>
  </si>
  <si>
    <t xml:space="preserve">2 разряд - 114% (от времени победителя 0:06:45) -  0:07:42                </t>
  </si>
  <si>
    <t xml:space="preserve">3 разряд - 146% (от времени победителя 0:06:45) - 0:09:51               </t>
  </si>
  <si>
    <t xml:space="preserve">1-ю разряд - 146% (от времени победителя 0:06:45) -   0:09:51               </t>
  </si>
  <si>
    <t xml:space="preserve">2- ю разряд - 166% (от времени победителя 0:06:45) -  0:11:12               </t>
  </si>
  <si>
    <t>Класс дистанции- 2</t>
  </si>
  <si>
    <t>Класс дистанции- 3</t>
  </si>
  <si>
    <t xml:space="preserve">3 разряд - 114% (от времени победителя 0:14:28) -  0:16:29                </t>
  </si>
  <si>
    <t xml:space="preserve">1-ю разряд - 114% (от времени победителя 0:14:28) - 0:16:29               </t>
  </si>
  <si>
    <t>2-ю</t>
  </si>
  <si>
    <t xml:space="preserve">2-ю разряд - 129% (от времени победителя 0:14:28) -  0:18:40              </t>
  </si>
  <si>
    <t xml:space="preserve">2 разряд - 108% (от времени победителя 0:07:31) -  0:08:07                </t>
  </si>
  <si>
    <t xml:space="preserve">3 разряд - 138% (от времени победителя 0:07:31) -0:10:22                </t>
  </si>
  <si>
    <t xml:space="preserve">1-ю разряд - 138% (от времени победителя 0:07:31) -0:10:22                  </t>
  </si>
  <si>
    <t xml:space="preserve">2- ю разряд - 158% (от времени победителя 0:07:31) - 0:11:42                </t>
  </si>
  <si>
    <t xml:space="preserve">1-ю разряд - 126% (от времени победителя 0:10:15) -   0:12:49             </t>
  </si>
  <si>
    <t xml:space="preserve">2-ю разряд - 142% (от времени победителя 0:10:15) - 0:14:33                 </t>
  </si>
  <si>
    <t>2ю</t>
  </si>
  <si>
    <t xml:space="preserve">3 разряд - 126% (от времени победителя 0:10:15) - 0:12:49          </t>
  </si>
  <si>
    <t>Сумма
 штрафа</t>
  </si>
  <si>
    <t>Кузин Андрей
Сушков Андрей</t>
  </si>
  <si>
    <t xml:space="preserve">Итоговый протокол соревнований
на дистанции - пешеходная - связка, код ВРВС 0840241411Я
МУЖСКИЕ СВЯЗКИ
1993- 1995 г. рождения  </t>
  </si>
  <si>
    <t>Итоговый протокол соревнований
на дистанции - пешеходная - связка, код ВРВС 0840241411Я
МУЖСКИЕ СВЯЗКИ
1992 г. рождения и старше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</si>
</sst>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/>
    </xf>
    <xf numFmtId="0" fontId="3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21" fontId="10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0" fillId="0" borderId="1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top" wrapText="1"/>
    </xf>
    <xf numFmtId="21" fontId="10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/>
    </xf>
    <xf numFmtId="21" fontId="10" fillId="0" borderId="22" xfId="0" applyNumberFormat="1" applyFont="1" applyFill="1" applyBorder="1" applyAlignment="1">
      <alignment horizontal="center" vertical="top"/>
    </xf>
    <xf numFmtId="21" fontId="10" fillId="0" borderId="22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21" fontId="10" fillId="0" borderId="0" xfId="0" applyNumberFormat="1" applyFont="1" applyFill="1" applyAlignment="1">
      <alignment/>
    </xf>
    <xf numFmtId="21" fontId="10" fillId="0" borderId="0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21" fontId="10" fillId="0" borderId="19" xfId="0" applyNumberFormat="1" applyFont="1" applyFill="1" applyBorder="1" applyAlignment="1">
      <alignment horizontal="center" vertical="center" wrapText="1"/>
    </xf>
    <xf numFmtId="21" fontId="10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1" fontId="10" fillId="0" borderId="15" xfId="0" applyNumberFormat="1" applyFont="1" applyFill="1" applyBorder="1" applyAlignment="1">
      <alignment horizontal="center" vertical="center" wrapText="1"/>
    </xf>
    <xf numFmtId="21" fontId="10" fillId="0" borderId="15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21" fontId="10" fillId="0" borderId="22" xfId="0" applyNumberFormat="1" applyFont="1" applyFill="1" applyBorder="1" applyAlignment="1">
      <alignment horizontal="center" vertical="center" wrapText="1"/>
    </xf>
    <xf numFmtId="21" fontId="10" fillId="0" borderId="22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21" fontId="10" fillId="0" borderId="0" xfId="0" applyNumberFormat="1" applyFont="1" applyFill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168" fontId="2" fillId="0" borderId="11" xfId="0" applyNumberFormat="1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21" fontId="5" fillId="0" borderId="19" xfId="0" applyNumberFormat="1" applyFont="1" applyFill="1" applyBorder="1" applyAlignment="1">
      <alignment horizontal="center" vertical="top" wrapText="1"/>
    </xf>
    <xf numFmtId="168" fontId="5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21" fontId="5" fillId="0" borderId="15" xfId="0" applyNumberFormat="1" applyFont="1" applyFill="1" applyBorder="1" applyAlignment="1">
      <alignment horizontal="center" vertical="top" wrapText="1"/>
    </xf>
    <xf numFmtId="168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21" fontId="5" fillId="0" borderId="22" xfId="0" applyNumberFormat="1" applyFont="1" applyFill="1" applyBorder="1" applyAlignment="1">
      <alignment horizontal="center" vertical="top" wrapText="1"/>
    </xf>
    <xf numFmtId="168" fontId="5" fillId="0" borderId="22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center" textRotation="90" wrapText="1"/>
    </xf>
    <xf numFmtId="168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21" fontId="5" fillId="0" borderId="15" xfId="0" applyNumberFormat="1" applyFont="1" applyFill="1" applyBorder="1" applyAlignment="1">
      <alignment horizontal="center" vertical="center" wrapText="1"/>
    </xf>
    <xf numFmtId="168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21" fontId="5" fillId="0" borderId="15" xfId="0" applyNumberFormat="1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21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68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21" fontId="5" fillId="0" borderId="22" xfId="0" applyNumberFormat="1" applyFont="1" applyFill="1" applyBorder="1" applyAlignment="1">
      <alignment horizontal="center" vertical="center"/>
    </xf>
    <xf numFmtId="21" fontId="5" fillId="0" borderId="22" xfId="0" applyNumberFormat="1" applyFont="1" applyFill="1" applyBorder="1" applyAlignment="1">
      <alignment horizontal="center" vertical="center" wrapText="1"/>
    </xf>
    <xf numFmtId="168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21" fontId="5" fillId="0" borderId="0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21" fontId="10" fillId="0" borderId="0" xfId="0" applyNumberFormat="1" applyFont="1" applyFill="1" applyBorder="1" applyAlignment="1">
      <alignment horizontal="center" vertical="center" wrapText="1"/>
    </xf>
    <xf numFmtId="2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21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21" fontId="5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2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1" fontId="5" fillId="0" borderId="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8" fontId="2" fillId="0" borderId="28" xfId="0" applyNumberFormat="1" applyFont="1" applyFill="1" applyBorder="1" applyAlignment="1">
      <alignment horizontal="center" vertical="center" wrapText="1"/>
    </xf>
    <xf numFmtId="168" fontId="2" fillId="0" borderId="33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168" fontId="3" fillId="0" borderId="28" xfId="0" applyNumberFormat="1" applyFont="1" applyFill="1" applyBorder="1" applyAlignment="1">
      <alignment horizontal="center" vertical="center" wrapText="1"/>
    </xf>
    <xf numFmtId="168" fontId="3" fillId="0" borderId="3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168" fontId="9" fillId="0" borderId="28" xfId="0" applyNumberFormat="1" applyFont="1" applyFill="1" applyBorder="1" applyAlignment="1">
      <alignment horizontal="center" vertical="center" wrapText="1"/>
    </xf>
    <xf numFmtId="168" fontId="9" fillId="0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ЛИЧКА_короткая_КРКондр2008 all fi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="70" zoomScaleNormal="70" zoomScaleSheetLayoutView="50" zoomScalePageLayoutView="0" workbookViewId="0" topLeftCell="A1">
      <selection activeCell="D4" sqref="D4:D5"/>
    </sheetView>
  </sheetViews>
  <sheetFormatPr defaultColWidth="9.00390625" defaultRowHeight="12.75"/>
  <cols>
    <col min="1" max="1" width="4.875" style="5" customWidth="1"/>
    <col min="2" max="2" width="38.00390625" style="5" customWidth="1"/>
    <col min="3" max="3" width="11.625" style="5" customWidth="1"/>
    <col min="4" max="4" width="12.25390625" style="5" customWidth="1"/>
    <col min="5" max="5" width="10.625" style="8" customWidth="1"/>
    <col min="6" max="6" width="8.875" style="5" customWidth="1"/>
    <col min="7" max="7" width="18.75390625" style="8" customWidth="1"/>
    <col min="8" max="8" width="18.625" style="5" customWidth="1"/>
    <col min="9" max="9" width="14.625" style="5" customWidth="1"/>
    <col min="10" max="10" width="9.375" style="5" customWidth="1"/>
    <col min="11" max="11" width="11.75390625" style="5" customWidth="1"/>
    <col min="12" max="12" width="16.125" style="5" customWidth="1"/>
    <col min="13" max="13" width="7.375" style="5" customWidth="1"/>
    <col min="14" max="14" width="13.875" style="5" customWidth="1"/>
    <col min="15" max="15" width="14.375" style="5" customWidth="1"/>
    <col min="16" max="16" width="11.625" style="5" customWidth="1"/>
    <col min="17" max="17" width="19.625" style="5" customWidth="1"/>
    <col min="18" max="18" width="7.625" style="5" hidden="1" customWidth="1"/>
    <col min="19" max="19" width="14.375" style="5" hidden="1" customWidth="1"/>
    <col min="20" max="20" width="18.00390625" style="5" customWidth="1"/>
    <col min="21" max="21" width="9.125" style="5" customWidth="1"/>
    <col min="22" max="22" width="0" style="5" hidden="1" customWidth="1"/>
    <col min="23" max="23" width="10.25390625" style="8" bestFit="1" customWidth="1"/>
    <col min="24" max="16384" width="9.125" style="5" customWidth="1"/>
  </cols>
  <sheetData>
    <row r="1" spans="1:34" s="100" customFormat="1" ht="78" customHeight="1" thickBot="1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100" customFormat="1" ht="92.25" customHeight="1" thickBot="1" thickTop="1">
      <c r="A2" s="158" t="s">
        <v>180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23" ht="21" thickBot="1">
      <c r="A3" s="159" t="s">
        <v>229</v>
      </c>
      <c r="B3" s="159"/>
      <c r="C3" s="159"/>
      <c r="D3" s="159"/>
      <c r="E3" s="159"/>
      <c r="F3" s="7"/>
      <c r="S3" s="160" t="s">
        <v>40</v>
      </c>
      <c r="T3" s="160"/>
      <c r="U3" s="160"/>
      <c r="V3" s="160"/>
      <c r="W3" s="160"/>
    </row>
    <row r="4" spans="1:23" ht="21" thickBot="1">
      <c r="A4" s="153" t="s">
        <v>17</v>
      </c>
      <c r="B4" s="153" t="s">
        <v>1</v>
      </c>
      <c r="C4" s="151" t="s">
        <v>154</v>
      </c>
      <c r="D4" s="151" t="s">
        <v>2</v>
      </c>
      <c r="E4" s="151" t="s">
        <v>3</v>
      </c>
      <c r="F4" s="153" t="s">
        <v>13</v>
      </c>
      <c r="G4" s="153" t="s">
        <v>4</v>
      </c>
      <c r="H4" s="151" t="s">
        <v>151</v>
      </c>
      <c r="I4" s="155" t="s">
        <v>5</v>
      </c>
      <c r="J4" s="161"/>
      <c r="K4" s="161"/>
      <c r="L4" s="161"/>
      <c r="M4" s="161"/>
      <c r="N4" s="156"/>
      <c r="O4" s="153" t="s">
        <v>18</v>
      </c>
      <c r="P4" s="153" t="s">
        <v>19</v>
      </c>
      <c r="Q4" s="153" t="s">
        <v>7</v>
      </c>
      <c r="R4" s="155" t="s">
        <v>6</v>
      </c>
      <c r="S4" s="156"/>
      <c r="T4" s="153" t="s">
        <v>8</v>
      </c>
      <c r="U4" s="151" t="s">
        <v>9</v>
      </c>
      <c r="V4" s="151" t="s">
        <v>41</v>
      </c>
      <c r="W4" s="151" t="s">
        <v>10</v>
      </c>
    </row>
    <row r="5" spans="1:23" ht="177.75" customHeight="1" thickBot="1">
      <c r="A5" s="154"/>
      <c r="B5" s="154"/>
      <c r="C5" s="152"/>
      <c r="D5" s="152"/>
      <c r="E5" s="152"/>
      <c r="F5" s="154"/>
      <c r="G5" s="154"/>
      <c r="H5" s="152"/>
      <c r="I5" s="22" t="s">
        <v>43</v>
      </c>
      <c r="J5" s="22" t="s">
        <v>44</v>
      </c>
      <c r="K5" s="22" t="s">
        <v>29</v>
      </c>
      <c r="L5" s="22" t="s">
        <v>45</v>
      </c>
      <c r="M5" s="22" t="s">
        <v>46</v>
      </c>
      <c r="N5" s="22" t="s">
        <v>47</v>
      </c>
      <c r="O5" s="154"/>
      <c r="P5" s="154"/>
      <c r="Q5" s="154"/>
      <c r="R5" s="9" t="s">
        <v>11</v>
      </c>
      <c r="S5" s="9" t="s">
        <v>12</v>
      </c>
      <c r="T5" s="154"/>
      <c r="U5" s="152"/>
      <c r="V5" s="152"/>
      <c r="W5" s="152"/>
    </row>
    <row r="6" spans="1:23" ht="46.5" customHeight="1">
      <c r="A6" s="10">
        <v>1</v>
      </c>
      <c r="B6" s="11" t="s">
        <v>126</v>
      </c>
      <c r="C6" s="12" t="s">
        <v>159</v>
      </c>
      <c r="D6" s="13" t="s">
        <v>127</v>
      </c>
      <c r="E6" s="13" t="s">
        <v>128</v>
      </c>
      <c r="F6" s="13">
        <v>33</v>
      </c>
      <c r="G6" s="13" t="s">
        <v>124</v>
      </c>
      <c r="H6" s="13" t="s">
        <v>125</v>
      </c>
      <c r="I6" s="13"/>
      <c r="J6" s="13"/>
      <c r="K6" s="13"/>
      <c r="L6" s="13"/>
      <c r="M6" s="13"/>
      <c r="N6" s="13"/>
      <c r="O6" s="14">
        <v>0.02798611111111111</v>
      </c>
      <c r="P6" s="14">
        <v>0.016666666666666666</v>
      </c>
      <c r="Q6" s="14">
        <f aca="true" t="shared" si="0" ref="Q6:Q11">O6-P6</f>
        <v>0.011319444444444444</v>
      </c>
      <c r="R6" s="13"/>
      <c r="S6" s="13"/>
      <c r="T6" s="14">
        <v>0.011319444444444444</v>
      </c>
      <c r="U6" s="15">
        <v>1</v>
      </c>
      <c r="V6" s="15"/>
      <c r="W6" s="16">
        <v>1</v>
      </c>
    </row>
    <row r="7" spans="1:23" ht="54" customHeight="1">
      <c r="A7" s="10">
        <v>2</v>
      </c>
      <c r="B7" s="11" t="s">
        <v>109</v>
      </c>
      <c r="C7" s="12" t="s">
        <v>164</v>
      </c>
      <c r="D7" s="13" t="s">
        <v>110</v>
      </c>
      <c r="E7" s="13" t="s">
        <v>111</v>
      </c>
      <c r="F7" s="13">
        <v>13</v>
      </c>
      <c r="G7" s="13" t="s">
        <v>105</v>
      </c>
      <c r="H7" s="13" t="s">
        <v>66</v>
      </c>
      <c r="I7" s="13"/>
      <c r="J7" s="13"/>
      <c r="K7" s="13"/>
      <c r="L7" s="13"/>
      <c r="M7" s="13"/>
      <c r="N7" s="13"/>
      <c r="O7" s="14">
        <v>0.0419212962962963</v>
      </c>
      <c r="P7" s="14">
        <v>0.029166666666666664</v>
      </c>
      <c r="Q7" s="14">
        <f t="shared" si="0"/>
        <v>0.012754629629629633</v>
      </c>
      <c r="R7" s="13"/>
      <c r="S7" s="13"/>
      <c r="T7" s="14">
        <v>0.01275462962962963</v>
      </c>
      <c r="U7" s="15">
        <v>2</v>
      </c>
      <c r="V7" s="15"/>
      <c r="W7" s="16">
        <v>2</v>
      </c>
    </row>
    <row r="8" spans="1:23" s="19" customFormat="1" ht="48" customHeight="1">
      <c r="A8" s="10">
        <v>3</v>
      </c>
      <c r="B8" s="17" t="s">
        <v>14</v>
      </c>
      <c r="C8" s="12" t="s">
        <v>160</v>
      </c>
      <c r="D8" s="13" t="s">
        <v>24</v>
      </c>
      <c r="E8" s="13" t="s">
        <v>15</v>
      </c>
      <c r="F8" s="13">
        <v>6</v>
      </c>
      <c r="G8" s="13" t="s">
        <v>74</v>
      </c>
      <c r="H8" s="13" t="s">
        <v>75</v>
      </c>
      <c r="I8" s="17"/>
      <c r="J8" s="17"/>
      <c r="K8" s="17"/>
      <c r="L8" s="17"/>
      <c r="M8" s="17"/>
      <c r="N8" s="17"/>
      <c r="O8" s="14">
        <v>0.04621527777777778</v>
      </c>
      <c r="P8" s="14">
        <v>0.03333333333333333</v>
      </c>
      <c r="Q8" s="14">
        <f t="shared" si="0"/>
        <v>0.012881944444444446</v>
      </c>
      <c r="R8" s="17"/>
      <c r="S8" s="17"/>
      <c r="T8" s="14">
        <v>0.012881944444444446</v>
      </c>
      <c r="U8" s="15">
        <v>3</v>
      </c>
      <c r="V8" s="18"/>
      <c r="W8" s="16">
        <v>2</v>
      </c>
    </row>
    <row r="9" spans="1:23" ht="45" customHeight="1">
      <c r="A9" s="10">
        <v>4</v>
      </c>
      <c r="B9" s="11" t="s">
        <v>114</v>
      </c>
      <c r="C9" s="12" t="s">
        <v>163</v>
      </c>
      <c r="D9" s="13" t="s">
        <v>115</v>
      </c>
      <c r="E9" s="13" t="s">
        <v>116</v>
      </c>
      <c r="F9" s="13">
        <v>13</v>
      </c>
      <c r="G9" s="13" t="s">
        <v>105</v>
      </c>
      <c r="H9" s="13" t="s">
        <v>66</v>
      </c>
      <c r="I9" s="13"/>
      <c r="J9" s="13"/>
      <c r="K9" s="13"/>
      <c r="L9" s="13"/>
      <c r="M9" s="13"/>
      <c r="N9" s="13"/>
      <c r="O9" s="14">
        <v>0.060648148148148145</v>
      </c>
      <c r="P9" s="14">
        <v>0.04722222222222222</v>
      </c>
      <c r="Q9" s="14">
        <f t="shared" si="0"/>
        <v>0.013425925925925924</v>
      </c>
      <c r="R9" s="13"/>
      <c r="S9" s="13"/>
      <c r="T9" s="14">
        <v>0.013425925925925924</v>
      </c>
      <c r="U9" s="13">
        <v>4</v>
      </c>
      <c r="V9" s="15"/>
      <c r="W9" s="16">
        <v>2</v>
      </c>
    </row>
    <row r="10" spans="1:23" s="19" customFormat="1" ht="51" customHeight="1">
      <c r="A10" s="10">
        <v>5</v>
      </c>
      <c r="B10" s="17" t="s">
        <v>59</v>
      </c>
      <c r="C10" s="12" t="s">
        <v>162</v>
      </c>
      <c r="D10" s="13" t="s">
        <v>68</v>
      </c>
      <c r="E10" s="13" t="s">
        <v>69</v>
      </c>
      <c r="F10" s="13">
        <v>11</v>
      </c>
      <c r="G10" s="13" t="s">
        <v>81</v>
      </c>
      <c r="H10" s="13" t="s">
        <v>82</v>
      </c>
      <c r="I10" s="17"/>
      <c r="J10" s="17"/>
      <c r="K10" s="17"/>
      <c r="L10" s="17"/>
      <c r="M10" s="17"/>
      <c r="N10" s="17"/>
      <c r="O10" s="14">
        <v>0.08851851851851851</v>
      </c>
      <c r="P10" s="14">
        <v>0.07152777777777779</v>
      </c>
      <c r="Q10" s="14">
        <f t="shared" si="0"/>
        <v>0.016990740740740723</v>
      </c>
      <c r="R10" s="17"/>
      <c r="S10" s="17"/>
      <c r="T10" s="14">
        <v>0.01699074074074074</v>
      </c>
      <c r="U10" s="13">
        <v>5</v>
      </c>
      <c r="V10" s="18"/>
      <c r="W10" s="16">
        <v>3</v>
      </c>
    </row>
    <row r="11" spans="1:23" s="19" customFormat="1" ht="48" customHeight="1" thickBot="1">
      <c r="A11" s="10">
        <v>6</v>
      </c>
      <c r="B11" s="17" t="s">
        <v>54</v>
      </c>
      <c r="C11" s="12" t="s">
        <v>161</v>
      </c>
      <c r="D11" s="13" t="s">
        <v>27</v>
      </c>
      <c r="E11" s="13" t="s">
        <v>22</v>
      </c>
      <c r="F11" s="20">
        <v>2</v>
      </c>
      <c r="G11" s="13" t="s">
        <v>74</v>
      </c>
      <c r="H11" s="13" t="s">
        <v>75</v>
      </c>
      <c r="I11" s="17"/>
      <c r="J11" s="17"/>
      <c r="K11" s="17"/>
      <c r="L11" s="17"/>
      <c r="M11" s="17"/>
      <c r="N11" s="17"/>
      <c r="O11" s="14">
        <v>0.06622685185185186</v>
      </c>
      <c r="P11" s="14">
        <v>0.04305555555555556</v>
      </c>
      <c r="Q11" s="14">
        <f t="shared" si="0"/>
        <v>0.023171296296296294</v>
      </c>
      <c r="R11" s="17"/>
      <c r="S11" s="17"/>
      <c r="T11" s="14">
        <v>0.023171296296296297</v>
      </c>
      <c r="U11" s="13">
        <v>6</v>
      </c>
      <c r="V11" s="17"/>
      <c r="W11" s="16"/>
    </row>
    <row r="12" spans="2:6" ht="20.25">
      <c r="B12" s="149" t="s">
        <v>248</v>
      </c>
      <c r="C12" s="149"/>
      <c r="D12" s="149"/>
      <c r="E12" s="149"/>
      <c r="F12" s="149"/>
    </row>
    <row r="13" spans="2:22" ht="20.25">
      <c r="B13" s="5" t="s">
        <v>178</v>
      </c>
      <c r="E13" s="5"/>
      <c r="G13" s="150" t="s">
        <v>174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</row>
    <row r="14" spans="5:22" ht="20.25">
      <c r="E14" s="5"/>
      <c r="G14" s="150" t="s">
        <v>175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5:22" ht="20.25">
      <c r="E15" s="5"/>
      <c r="G15" s="150" t="s">
        <v>176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5:22" ht="20.25">
      <c r="E16" s="5"/>
      <c r="G16" s="150" t="s">
        <v>177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5:22" ht="20.25">
      <c r="E17" s="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5:22" ht="20.25">
      <c r="E18" s="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3" ht="20.25">
      <c r="A19" s="150" t="s">
        <v>150</v>
      </c>
      <c r="B19" s="150"/>
      <c r="C19" s="150"/>
      <c r="D19" s="150"/>
      <c r="E19" s="150"/>
      <c r="F19" s="150"/>
      <c r="G19" s="150"/>
      <c r="H19" s="150"/>
      <c r="I19" s="150" t="s">
        <v>149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</row>
  </sheetData>
  <sheetProtection/>
  <mergeCells count="28">
    <mergeCell ref="A19:H19"/>
    <mergeCell ref="T4:T5"/>
    <mergeCell ref="C4:C5"/>
    <mergeCell ref="F4:F5"/>
    <mergeCell ref="G4:G5"/>
    <mergeCell ref="I4:N4"/>
    <mergeCell ref="H4:H5"/>
    <mergeCell ref="A4:A5"/>
    <mergeCell ref="I19:W19"/>
    <mergeCell ref="P4:P5"/>
    <mergeCell ref="A1:W1"/>
    <mergeCell ref="A2:W2"/>
    <mergeCell ref="A3:E3"/>
    <mergeCell ref="S3:W3"/>
    <mergeCell ref="B4:B5"/>
    <mergeCell ref="D4:D5"/>
    <mergeCell ref="E4:E5"/>
    <mergeCell ref="U4:U5"/>
    <mergeCell ref="B12:F12"/>
    <mergeCell ref="G15:V15"/>
    <mergeCell ref="G16:V16"/>
    <mergeCell ref="W4:W5"/>
    <mergeCell ref="O4:O5"/>
    <mergeCell ref="G13:V13"/>
    <mergeCell ref="G14:V14"/>
    <mergeCell ref="Q4:Q5"/>
    <mergeCell ref="R4:S4"/>
    <mergeCell ref="V4:V5"/>
  </mergeCells>
  <printOptions/>
  <pageMargins left="0.75" right="0.75" top="1" bottom="1" header="0.5" footer="0.5"/>
  <pageSetup horizontalDpi="600" verticalDpi="600" orientation="landscape" paperSize="9" scale="47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"/>
  <sheetViews>
    <sheetView zoomScale="55" zoomScaleNormal="55" zoomScalePageLayoutView="0" workbookViewId="0" topLeftCell="A1">
      <selection activeCell="E10" sqref="E10"/>
    </sheetView>
  </sheetViews>
  <sheetFormatPr defaultColWidth="9.00390625" defaultRowHeight="12.75"/>
  <cols>
    <col min="1" max="1" width="7.00390625" style="8" customWidth="1"/>
    <col min="2" max="2" width="33.125" style="5" customWidth="1"/>
    <col min="3" max="3" width="10.625" style="5" customWidth="1"/>
    <col min="4" max="4" width="10.25390625" style="5" customWidth="1"/>
    <col min="5" max="5" width="8.25390625" style="5" customWidth="1"/>
    <col min="6" max="6" width="10.125" style="5" customWidth="1"/>
    <col min="7" max="7" width="21.25390625" style="5" customWidth="1"/>
    <col min="8" max="8" width="15.875" style="5" customWidth="1"/>
    <col min="9" max="9" width="10.875" style="5" customWidth="1"/>
    <col min="10" max="10" width="13.125" style="5" customWidth="1"/>
    <col min="11" max="11" width="9.25390625" style="5" customWidth="1"/>
    <col min="12" max="12" width="15.125" style="5" customWidth="1"/>
    <col min="13" max="13" width="8.125" style="5" customWidth="1"/>
    <col min="14" max="14" width="16.75390625" style="5" customWidth="1"/>
    <col min="15" max="15" width="15.75390625" style="5" customWidth="1"/>
    <col min="16" max="16" width="16.625" style="5" customWidth="1"/>
    <col min="17" max="17" width="19.75390625" style="5" customWidth="1"/>
    <col min="18" max="18" width="7.625" style="5" hidden="1" customWidth="1"/>
    <col min="19" max="19" width="14.375" style="5" hidden="1" customWidth="1"/>
    <col min="20" max="20" width="18.875" style="5" customWidth="1"/>
    <col min="21" max="21" width="8.125" style="5" customWidth="1"/>
    <col min="22" max="22" width="9.875" style="5" customWidth="1"/>
    <col min="23" max="16384" width="9.125" style="5" customWidth="1"/>
  </cols>
  <sheetData>
    <row r="1" spans="1:34" s="100" customFormat="1" ht="76.5" customHeight="1" thickBot="1">
      <c r="A1" s="157" t="s">
        <v>179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100" customFormat="1" ht="92.25" customHeight="1" thickBot="1" thickTop="1">
      <c r="A2" s="158" t="s">
        <v>181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22" ht="21" thickBot="1">
      <c r="A3" s="166" t="s">
        <v>228</v>
      </c>
      <c r="B3" s="166"/>
      <c r="C3" s="166"/>
      <c r="D3" s="166"/>
      <c r="E3" s="21"/>
      <c r="F3" s="7"/>
      <c r="S3" s="160" t="s">
        <v>40</v>
      </c>
      <c r="T3" s="160"/>
      <c r="U3" s="160"/>
      <c r="V3" s="160"/>
    </row>
    <row r="4" spans="1:22" ht="27" customHeight="1" thickBot="1">
      <c r="A4" s="167" t="s">
        <v>17</v>
      </c>
      <c r="B4" s="167" t="s">
        <v>1</v>
      </c>
      <c r="C4" s="164" t="s">
        <v>2</v>
      </c>
      <c r="D4" s="164" t="s">
        <v>3</v>
      </c>
      <c r="E4" s="164" t="s">
        <v>154</v>
      </c>
      <c r="F4" s="167" t="s">
        <v>13</v>
      </c>
      <c r="G4" s="167" t="s">
        <v>4</v>
      </c>
      <c r="H4" s="164" t="s">
        <v>151</v>
      </c>
      <c r="I4" s="161" t="s">
        <v>5</v>
      </c>
      <c r="J4" s="161"/>
      <c r="K4" s="161"/>
      <c r="L4" s="161"/>
      <c r="M4" s="161"/>
      <c r="N4" s="156"/>
      <c r="O4" s="153" t="s">
        <v>18</v>
      </c>
      <c r="P4" s="153" t="s">
        <v>19</v>
      </c>
      <c r="Q4" s="153" t="s">
        <v>7</v>
      </c>
      <c r="R4" s="155" t="s">
        <v>6</v>
      </c>
      <c r="S4" s="156"/>
      <c r="T4" s="153" t="s">
        <v>8</v>
      </c>
      <c r="U4" s="151" t="s">
        <v>9</v>
      </c>
      <c r="V4" s="151" t="s">
        <v>10</v>
      </c>
    </row>
    <row r="5" spans="1:22" ht="171" customHeight="1" thickBot="1">
      <c r="A5" s="168"/>
      <c r="B5" s="168"/>
      <c r="C5" s="165"/>
      <c r="D5" s="165"/>
      <c r="E5" s="165"/>
      <c r="F5" s="168"/>
      <c r="G5" s="168"/>
      <c r="H5" s="165"/>
      <c r="I5" s="22" t="s">
        <v>43</v>
      </c>
      <c r="J5" s="22" t="s">
        <v>44</v>
      </c>
      <c r="K5" s="22" t="s">
        <v>29</v>
      </c>
      <c r="L5" s="22" t="s">
        <v>45</v>
      </c>
      <c r="M5" s="22" t="s">
        <v>46</v>
      </c>
      <c r="N5" s="22" t="s">
        <v>47</v>
      </c>
      <c r="O5" s="163"/>
      <c r="P5" s="163"/>
      <c r="Q5" s="163"/>
      <c r="R5" s="22" t="s">
        <v>11</v>
      </c>
      <c r="S5" s="22" t="s">
        <v>12</v>
      </c>
      <c r="T5" s="163"/>
      <c r="U5" s="162"/>
      <c r="V5" s="162"/>
    </row>
    <row r="6" spans="1:22" ht="43.5" customHeight="1">
      <c r="A6" s="23">
        <v>1</v>
      </c>
      <c r="B6" s="24" t="s">
        <v>60</v>
      </c>
      <c r="C6" s="25" t="s">
        <v>61</v>
      </c>
      <c r="D6" s="25" t="s">
        <v>38</v>
      </c>
      <c r="E6" s="25" t="s">
        <v>158</v>
      </c>
      <c r="F6" s="25">
        <v>20</v>
      </c>
      <c r="G6" s="25" t="s">
        <v>67</v>
      </c>
      <c r="H6" s="25" t="s">
        <v>66</v>
      </c>
      <c r="I6" s="25"/>
      <c r="J6" s="25"/>
      <c r="K6" s="25"/>
      <c r="L6" s="25"/>
      <c r="M6" s="25"/>
      <c r="N6" s="25"/>
      <c r="O6" s="26">
        <v>0.02179398148148148</v>
      </c>
      <c r="P6" s="26">
        <v>0.0125</v>
      </c>
      <c r="Q6" s="26">
        <f aca="true" t="shared" si="0" ref="Q6:Q12">O6-P6</f>
        <v>0.00929398148148148</v>
      </c>
      <c r="R6" s="25"/>
      <c r="S6" s="25"/>
      <c r="T6" s="26">
        <v>0.009293981481481481</v>
      </c>
      <c r="U6" s="27">
        <v>1</v>
      </c>
      <c r="V6" s="28">
        <v>1</v>
      </c>
    </row>
    <row r="7" spans="1:22" ht="45.75" customHeight="1">
      <c r="A7" s="10">
        <v>2</v>
      </c>
      <c r="B7" s="11" t="s">
        <v>122</v>
      </c>
      <c r="C7" s="13" t="s">
        <v>123</v>
      </c>
      <c r="D7" s="13" t="s">
        <v>49</v>
      </c>
      <c r="E7" s="13" t="s">
        <v>155</v>
      </c>
      <c r="F7" s="13">
        <v>33</v>
      </c>
      <c r="G7" s="13" t="s">
        <v>124</v>
      </c>
      <c r="H7" s="13" t="s">
        <v>125</v>
      </c>
      <c r="I7" s="13"/>
      <c r="J7" s="13"/>
      <c r="K7" s="13"/>
      <c r="L7" s="13"/>
      <c r="M7" s="13"/>
      <c r="N7" s="13"/>
      <c r="O7" s="14">
        <v>0.01050925925925926</v>
      </c>
      <c r="P7" s="14">
        <v>0</v>
      </c>
      <c r="Q7" s="14">
        <f t="shared" si="0"/>
        <v>0.01050925925925926</v>
      </c>
      <c r="R7" s="13"/>
      <c r="S7" s="13"/>
      <c r="T7" s="14">
        <v>0.01050925925925926</v>
      </c>
      <c r="U7" s="15">
        <v>2</v>
      </c>
      <c r="V7" s="16">
        <v>1</v>
      </c>
    </row>
    <row r="8" spans="1:22" ht="45.75" customHeight="1">
      <c r="A8" s="10">
        <v>3</v>
      </c>
      <c r="B8" s="17" t="s">
        <v>57</v>
      </c>
      <c r="C8" s="13" t="s">
        <v>58</v>
      </c>
      <c r="D8" s="13" t="s">
        <v>15</v>
      </c>
      <c r="E8" s="13" t="s">
        <v>157</v>
      </c>
      <c r="F8" s="20">
        <v>6</v>
      </c>
      <c r="G8" s="13" t="s">
        <v>168</v>
      </c>
      <c r="H8" s="13" t="s">
        <v>65</v>
      </c>
      <c r="I8" s="13"/>
      <c r="J8" s="13"/>
      <c r="K8" s="13"/>
      <c r="L8" s="13"/>
      <c r="M8" s="13"/>
      <c r="N8" s="13"/>
      <c r="O8" s="14">
        <v>0.01915509259259259</v>
      </c>
      <c r="P8" s="14">
        <v>0.008333333333333333</v>
      </c>
      <c r="Q8" s="14">
        <f t="shared" si="0"/>
        <v>0.010821759259259258</v>
      </c>
      <c r="R8" s="13"/>
      <c r="S8" s="13"/>
      <c r="T8" s="14">
        <v>0.01082175925925926</v>
      </c>
      <c r="U8" s="15">
        <v>3</v>
      </c>
      <c r="V8" s="16">
        <v>2</v>
      </c>
    </row>
    <row r="9" spans="1:22" ht="43.5" customHeight="1">
      <c r="A9" s="10">
        <v>4</v>
      </c>
      <c r="B9" s="17" t="s">
        <v>62</v>
      </c>
      <c r="C9" s="13" t="s">
        <v>26</v>
      </c>
      <c r="D9" s="13" t="s">
        <v>15</v>
      </c>
      <c r="E9" s="13" t="s">
        <v>166</v>
      </c>
      <c r="F9" s="13">
        <v>6</v>
      </c>
      <c r="G9" s="13" t="s">
        <v>67</v>
      </c>
      <c r="H9" s="13" t="s">
        <v>66</v>
      </c>
      <c r="I9" s="13"/>
      <c r="J9" s="13"/>
      <c r="K9" s="13"/>
      <c r="L9" s="13"/>
      <c r="M9" s="13"/>
      <c r="N9" s="13"/>
      <c r="O9" s="14">
        <v>0.03215277777777777</v>
      </c>
      <c r="P9" s="14">
        <v>0.020833333333333332</v>
      </c>
      <c r="Q9" s="14">
        <f t="shared" si="0"/>
        <v>0.011319444444444441</v>
      </c>
      <c r="R9" s="13"/>
      <c r="S9" s="13"/>
      <c r="T9" s="14">
        <v>0.011319444444444444</v>
      </c>
      <c r="U9" s="13">
        <v>4</v>
      </c>
      <c r="V9" s="16">
        <v>2</v>
      </c>
    </row>
    <row r="10" spans="1:22" ht="43.5" customHeight="1">
      <c r="A10" s="10">
        <v>5</v>
      </c>
      <c r="B10" s="17" t="s">
        <v>53</v>
      </c>
      <c r="C10" s="13" t="s">
        <v>31</v>
      </c>
      <c r="D10" s="13" t="s">
        <v>22</v>
      </c>
      <c r="E10" s="13" t="s">
        <v>165</v>
      </c>
      <c r="F10" s="13">
        <v>2</v>
      </c>
      <c r="G10" s="13" t="s">
        <v>74</v>
      </c>
      <c r="H10" s="17" t="s">
        <v>75</v>
      </c>
      <c r="I10" s="13"/>
      <c r="J10" s="13"/>
      <c r="K10" s="13"/>
      <c r="L10" s="13"/>
      <c r="M10" s="13"/>
      <c r="N10" s="13"/>
      <c r="O10" s="14">
        <v>0.03721064814814815</v>
      </c>
      <c r="P10" s="14">
        <v>0.025</v>
      </c>
      <c r="Q10" s="14">
        <f t="shared" si="0"/>
        <v>0.012210648148148151</v>
      </c>
      <c r="R10" s="13"/>
      <c r="S10" s="13"/>
      <c r="T10" s="14">
        <v>0.012210648148148146</v>
      </c>
      <c r="U10" s="13">
        <v>5</v>
      </c>
      <c r="V10" s="16">
        <v>2</v>
      </c>
    </row>
    <row r="11" spans="1:22" ht="42" customHeight="1">
      <c r="A11" s="10">
        <v>6</v>
      </c>
      <c r="B11" s="17" t="s">
        <v>51</v>
      </c>
      <c r="C11" s="13" t="s">
        <v>50</v>
      </c>
      <c r="D11" s="13" t="s">
        <v>49</v>
      </c>
      <c r="E11" s="13" t="s">
        <v>156</v>
      </c>
      <c r="F11" s="13">
        <v>33</v>
      </c>
      <c r="G11" s="13" t="s">
        <v>95</v>
      </c>
      <c r="H11" s="13" t="s">
        <v>96</v>
      </c>
      <c r="I11" s="13"/>
      <c r="J11" s="13"/>
      <c r="K11" s="13"/>
      <c r="L11" s="13"/>
      <c r="M11" s="13"/>
      <c r="N11" s="13"/>
      <c r="O11" s="14">
        <v>0.017291666666666667</v>
      </c>
      <c r="P11" s="14">
        <v>0.004166666666666667</v>
      </c>
      <c r="Q11" s="14">
        <f t="shared" si="0"/>
        <v>0.013125000000000001</v>
      </c>
      <c r="R11" s="13"/>
      <c r="S11" s="13"/>
      <c r="T11" s="14">
        <v>0.013125</v>
      </c>
      <c r="U11" s="13" t="s">
        <v>225</v>
      </c>
      <c r="V11" s="16">
        <v>3</v>
      </c>
    </row>
    <row r="12" spans="1:22" ht="44.25" customHeight="1" thickBot="1">
      <c r="A12" s="29">
        <v>7</v>
      </c>
      <c r="B12" s="30" t="s">
        <v>63</v>
      </c>
      <c r="C12" s="31" t="s">
        <v>117</v>
      </c>
      <c r="D12" s="31" t="s">
        <v>22</v>
      </c>
      <c r="E12" s="31" t="s">
        <v>167</v>
      </c>
      <c r="F12" s="31">
        <v>2</v>
      </c>
      <c r="G12" s="31" t="s">
        <v>67</v>
      </c>
      <c r="H12" s="31" t="s">
        <v>66</v>
      </c>
      <c r="I12" s="32"/>
      <c r="J12" s="32"/>
      <c r="K12" s="32"/>
      <c r="L12" s="32"/>
      <c r="M12" s="32"/>
      <c r="N12" s="32"/>
      <c r="O12" s="33">
        <v>0.07627314814814816</v>
      </c>
      <c r="P12" s="33">
        <v>0.05416666666666667</v>
      </c>
      <c r="Q12" s="34">
        <f t="shared" si="0"/>
        <v>0.02210648148148149</v>
      </c>
      <c r="R12" s="35"/>
      <c r="S12" s="35"/>
      <c r="T12" s="33">
        <v>0.02210648148148148</v>
      </c>
      <c r="U12" s="31">
        <v>6</v>
      </c>
      <c r="V12" s="36"/>
    </row>
    <row r="13" spans="1:22" ht="24.75" customHeight="1">
      <c r="A13" s="39"/>
      <c r="B13" s="149" t="s">
        <v>248</v>
      </c>
      <c r="C13" s="149"/>
      <c r="D13" s="149"/>
      <c r="E13" s="149"/>
      <c r="F13" s="149"/>
      <c r="G13" s="39"/>
      <c r="H13" s="39"/>
      <c r="I13" s="133"/>
      <c r="J13" s="133"/>
      <c r="K13" s="133"/>
      <c r="L13" s="133"/>
      <c r="M13" s="133"/>
      <c r="N13" s="133"/>
      <c r="O13" s="134"/>
      <c r="P13" s="134"/>
      <c r="Q13" s="49"/>
      <c r="R13" s="135"/>
      <c r="S13" s="135"/>
      <c r="T13" s="134"/>
      <c r="U13" s="39"/>
      <c r="V13" s="133"/>
    </row>
    <row r="14" spans="1:22" ht="20.25">
      <c r="A14" s="5"/>
      <c r="B14" s="5" t="s">
        <v>173</v>
      </c>
      <c r="G14" s="150" t="s">
        <v>169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20.25">
      <c r="A15" s="5"/>
      <c r="G15" s="150" t="s">
        <v>170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20.25">
      <c r="A16" s="5"/>
      <c r="G16" s="150" t="s">
        <v>171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20.25">
      <c r="A17" s="5"/>
      <c r="G17" s="150" t="s">
        <v>172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20.25">
      <c r="A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0.25">
      <c r="A19" s="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18" ht="20.25">
      <c r="A20" s="150" t="s">
        <v>150</v>
      </c>
      <c r="B20" s="150"/>
      <c r="C20" s="150"/>
      <c r="D20" s="150"/>
      <c r="E20" s="150"/>
      <c r="F20" s="150"/>
      <c r="G20" s="150"/>
      <c r="H20" s="150"/>
      <c r="I20" s="37" t="s">
        <v>149</v>
      </c>
      <c r="J20" s="37"/>
      <c r="K20" s="37"/>
      <c r="L20" s="37"/>
      <c r="M20" s="37"/>
      <c r="N20" s="37"/>
      <c r="O20" s="37"/>
      <c r="P20" s="37"/>
      <c r="Q20" s="37"/>
      <c r="R20" s="37"/>
    </row>
    <row r="21" spans="1:7" ht="20.25">
      <c r="A21" s="5"/>
      <c r="D21" s="8"/>
      <c r="G21" s="8"/>
    </row>
    <row r="25" ht="20.25">
      <c r="D25" s="5" t="s">
        <v>153</v>
      </c>
    </row>
  </sheetData>
  <sheetProtection/>
  <mergeCells count="26">
    <mergeCell ref="A20:H20"/>
    <mergeCell ref="T4:T5"/>
    <mergeCell ref="E4:E5"/>
    <mergeCell ref="F4:F5"/>
    <mergeCell ref="G4:G5"/>
    <mergeCell ref="I4:N4"/>
    <mergeCell ref="H4:H5"/>
    <mergeCell ref="A4:A5"/>
    <mergeCell ref="P4:P5"/>
    <mergeCell ref="B4:B5"/>
    <mergeCell ref="A1:W1"/>
    <mergeCell ref="A2:W2"/>
    <mergeCell ref="G15:V15"/>
    <mergeCell ref="G16:V16"/>
    <mergeCell ref="C4:C5"/>
    <mergeCell ref="D4:D5"/>
    <mergeCell ref="G14:V14"/>
    <mergeCell ref="A3:D3"/>
    <mergeCell ref="S3:V3"/>
    <mergeCell ref="B13:F13"/>
    <mergeCell ref="G17:V17"/>
    <mergeCell ref="U4:U5"/>
    <mergeCell ref="V4:V5"/>
    <mergeCell ref="O4:O5"/>
    <mergeCell ref="Q4:Q5"/>
    <mergeCell ref="R4:S4"/>
  </mergeCells>
  <printOptions/>
  <pageMargins left="0.75" right="0.75" top="1" bottom="1" header="0.5" footer="0.5"/>
  <pageSetup horizontalDpi="600" verticalDpi="600" orientation="landscape" paperSize="9" scale="46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zoomScale="50" zoomScaleNormal="50" zoomScaleSheetLayoutView="50" zoomScalePageLayoutView="0" workbookViewId="0" topLeftCell="A1">
      <selection activeCell="E37" sqref="E37"/>
    </sheetView>
  </sheetViews>
  <sheetFormatPr defaultColWidth="9.00390625" defaultRowHeight="12.75"/>
  <cols>
    <col min="1" max="1" width="7.75390625" style="5" customWidth="1"/>
    <col min="2" max="2" width="34.75390625" style="5" customWidth="1"/>
    <col min="3" max="3" width="7.875" style="5" customWidth="1"/>
    <col min="4" max="4" width="8.25390625" style="5" customWidth="1"/>
    <col min="5" max="5" width="8.75390625" style="5" customWidth="1"/>
    <col min="6" max="6" width="10.75390625" style="5" customWidth="1"/>
    <col min="7" max="7" width="20.125" style="5" customWidth="1"/>
    <col min="8" max="8" width="18.375" style="5" customWidth="1"/>
    <col min="9" max="9" width="9.625" style="5" customWidth="1"/>
    <col min="10" max="10" width="11.125" style="5" customWidth="1"/>
    <col min="11" max="11" width="10.75390625" style="5" customWidth="1"/>
    <col min="12" max="12" width="9.375" style="5" customWidth="1"/>
    <col min="13" max="13" width="9.875" style="5" customWidth="1"/>
    <col min="14" max="14" width="16.375" style="5" customWidth="1"/>
    <col min="15" max="15" width="14.125" style="5" customWidth="1"/>
    <col min="16" max="16" width="18.625" style="5" customWidth="1"/>
    <col min="17" max="17" width="7.625" style="8" customWidth="1"/>
    <col min="18" max="18" width="13.25390625" style="5" customWidth="1"/>
    <col min="19" max="19" width="14.125" style="5" customWidth="1"/>
    <col min="20" max="20" width="20.125" style="5" customWidth="1"/>
    <col min="21" max="21" width="9.125" style="5" customWidth="1"/>
    <col min="22" max="22" width="11.375" style="5" customWidth="1"/>
    <col min="23" max="16384" width="9.125" style="5" customWidth="1"/>
  </cols>
  <sheetData>
    <row r="1" spans="1:33" s="100" customFormat="1" ht="52.5" customHeight="1" thickBo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1" s="100" customFormat="1" ht="105" customHeight="1" thickBot="1" thickTop="1">
      <c r="A2" s="158" t="s">
        <v>230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22" ht="21" thickBot="1">
      <c r="A3" s="159" t="s">
        <v>228</v>
      </c>
      <c r="B3" s="159"/>
      <c r="C3" s="159"/>
      <c r="D3" s="159"/>
      <c r="E3" s="159"/>
      <c r="F3" s="7"/>
      <c r="R3" s="160" t="s">
        <v>224</v>
      </c>
      <c r="S3" s="160"/>
      <c r="T3" s="160"/>
      <c r="U3" s="160"/>
      <c r="V3" s="160"/>
    </row>
    <row r="4" spans="1:22" ht="49.5" customHeight="1" thickBot="1">
      <c r="A4" s="153" t="s">
        <v>17</v>
      </c>
      <c r="B4" s="153" t="s">
        <v>1</v>
      </c>
      <c r="C4" s="153" t="s">
        <v>154</v>
      </c>
      <c r="D4" s="151" t="s">
        <v>2</v>
      </c>
      <c r="E4" s="151" t="s">
        <v>3</v>
      </c>
      <c r="F4" s="153" t="s">
        <v>13</v>
      </c>
      <c r="G4" s="153" t="s">
        <v>4</v>
      </c>
      <c r="H4" s="151" t="s">
        <v>151</v>
      </c>
      <c r="I4" s="155" t="s">
        <v>5</v>
      </c>
      <c r="J4" s="161"/>
      <c r="K4" s="161"/>
      <c r="L4" s="161"/>
      <c r="M4" s="161"/>
      <c r="N4" s="153" t="s">
        <v>18</v>
      </c>
      <c r="O4" s="153" t="s">
        <v>19</v>
      </c>
      <c r="P4" s="153" t="s">
        <v>7</v>
      </c>
      <c r="Q4" s="155" t="s">
        <v>6</v>
      </c>
      <c r="R4" s="156"/>
      <c r="S4" s="153" t="s">
        <v>226</v>
      </c>
      <c r="T4" s="153" t="s">
        <v>8</v>
      </c>
      <c r="U4" s="151" t="s">
        <v>9</v>
      </c>
      <c r="V4" s="151" t="s">
        <v>10</v>
      </c>
    </row>
    <row r="5" spans="1:22" ht="141" customHeight="1" thickBot="1">
      <c r="A5" s="163"/>
      <c r="B5" s="163"/>
      <c r="C5" s="163"/>
      <c r="D5" s="162"/>
      <c r="E5" s="162"/>
      <c r="F5" s="163"/>
      <c r="G5" s="163"/>
      <c r="H5" s="162"/>
      <c r="I5" s="22" t="s">
        <v>182</v>
      </c>
      <c r="J5" s="22" t="s">
        <v>16</v>
      </c>
      <c r="K5" s="22" t="s">
        <v>183</v>
      </c>
      <c r="L5" s="22" t="s">
        <v>184</v>
      </c>
      <c r="M5" s="22" t="s">
        <v>185</v>
      </c>
      <c r="N5" s="163"/>
      <c r="O5" s="163"/>
      <c r="P5" s="163"/>
      <c r="Q5" s="22" t="s">
        <v>11</v>
      </c>
      <c r="R5" s="22" t="s">
        <v>12</v>
      </c>
      <c r="S5" s="163"/>
      <c r="T5" s="163"/>
      <c r="U5" s="162"/>
      <c r="V5" s="162"/>
    </row>
    <row r="6" spans="1:22" ht="47.25" customHeight="1">
      <c r="A6" s="23">
        <v>1</v>
      </c>
      <c r="B6" s="60" t="s">
        <v>126</v>
      </c>
      <c r="C6" s="50" t="s">
        <v>166</v>
      </c>
      <c r="D6" s="50" t="s">
        <v>127</v>
      </c>
      <c r="E6" s="50" t="s">
        <v>128</v>
      </c>
      <c r="F6" s="50">
        <v>33</v>
      </c>
      <c r="G6" s="50" t="s">
        <v>124</v>
      </c>
      <c r="H6" s="50" t="s">
        <v>125</v>
      </c>
      <c r="I6" s="50"/>
      <c r="J6" s="50"/>
      <c r="K6" s="50"/>
      <c r="L6" s="50"/>
      <c r="M6" s="50"/>
      <c r="N6" s="51">
        <v>0.015104166666666667</v>
      </c>
      <c r="O6" s="51">
        <v>0.010416666666666666</v>
      </c>
      <c r="P6" s="52">
        <f aca="true" t="shared" si="0" ref="P6:P13">N6-O6</f>
        <v>0.004687500000000001</v>
      </c>
      <c r="Q6" s="50"/>
      <c r="R6" s="51">
        <f aca="true" t="shared" si="1" ref="R6:R12">Q6*$T$17</f>
        <v>0</v>
      </c>
      <c r="S6" s="51"/>
      <c r="T6" s="51">
        <f aca="true" t="shared" si="2" ref="T6:T13">P6+R6-S6</f>
        <v>0.004687500000000001</v>
      </c>
      <c r="U6" s="53">
        <v>1</v>
      </c>
      <c r="V6" s="28">
        <v>2</v>
      </c>
    </row>
    <row r="7" spans="1:22" ht="45" customHeight="1">
      <c r="A7" s="10">
        <v>2</v>
      </c>
      <c r="B7" s="45" t="s">
        <v>14</v>
      </c>
      <c r="C7" s="54" t="s">
        <v>160</v>
      </c>
      <c r="D7" s="54" t="s">
        <v>24</v>
      </c>
      <c r="E7" s="54" t="s">
        <v>15</v>
      </c>
      <c r="F7" s="54">
        <v>6</v>
      </c>
      <c r="G7" s="54" t="s">
        <v>74</v>
      </c>
      <c r="H7" s="54" t="s">
        <v>75</v>
      </c>
      <c r="I7" s="54"/>
      <c r="J7" s="54"/>
      <c r="K7" s="54"/>
      <c r="L7" s="54"/>
      <c r="M7" s="54"/>
      <c r="N7" s="55">
        <v>0.021875</v>
      </c>
      <c r="O7" s="55">
        <v>0.016666666666666666</v>
      </c>
      <c r="P7" s="56">
        <f t="shared" si="0"/>
        <v>0.005208333333333332</v>
      </c>
      <c r="Q7" s="54"/>
      <c r="R7" s="55">
        <f t="shared" si="1"/>
        <v>0</v>
      </c>
      <c r="S7" s="55"/>
      <c r="T7" s="55">
        <f t="shared" si="2"/>
        <v>0.005208333333333332</v>
      </c>
      <c r="U7" s="47">
        <v>2</v>
      </c>
      <c r="V7" s="16">
        <v>2</v>
      </c>
    </row>
    <row r="8" spans="1:22" s="19" customFormat="1" ht="46.5" customHeight="1">
      <c r="A8" s="10">
        <v>3</v>
      </c>
      <c r="B8" s="45" t="s">
        <v>114</v>
      </c>
      <c r="C8" s="54" t="s">
        <v>165</v>
      </c>
      <c r="D8" s="54" t="s">
        <v>115</v>
      </c>
      <c r="E8" s="54" t="s">
        <v>116</v>
      </c>
      <c r="F8" s="54">
        <v>13</v>
      </c>
      <c r="G8" s="54" t="s">
        <v>105</v>
      </c>
      <c r="H8" s="54" t="s">
        <v>66</v>
      </c>
      <c r="I8" s="54"/>
      <c r="J8" s="54"/>
      <c r="K8" s="54"/>
      <c r="L8" s="54"/>
      <c r="M8" s="54"/>
      <c r="N8" s="55">
        <v>0.018703703703703705</v>
      </c>
      <c r="O8" s="55">
        <v>0.0125</v>
      </c>
      <c r="P8" s="56">
        <f t="shared" si="0"/>
        <v>0.006203703703703704</v>
      </c>
      <c r="Q8" s="54"/>
      <c r="R8" s="55">
        <f t="shared" si="1"/>
        <v>0</v>
      </c>
      <c r="S8" s="55"/>
      <c r="T8" s="55">
        <f t="shared" si="2"/>
        <v>0.006203703703703704</v>
      </c>
      <c r="U8" s="47">
        <v>3</v>
      </c>
      <c r="V8" s="16">
        <v>3</v>
      </c>
    </row>
    <row r="9" spans="1:22" s="19" customFormat="1" ht="46.5" customHeight="1">
      <c r="A9" s="10">
        <v>4</v>
      </c>
      <c r="B9" s="45" t="s">
        <v>59</v>
      </c>
      <c r="C9" s="54" t="s">
        <v>205</v>
      </c>
      <c r="D9" s="54" t="s">
        <v>68</v>
      </c>
      <c r="E9" s="54" t="s">
        <v>69</v>
      </c>
      <c r="F9" s="54">
        <v>11</v>
      </c>
      <c r="G9" s="54" t="s">
        <v>81</v>
      </c>
      <c r="H9" s="54" t="s">
        <v>82</v>
      </c>
      <c r="I9" s="54"/>
      <c r="J9" s="54"/>
      <c r="K9" s="54"/>
      <c r="L9" s="54"/>
      <c r="M9" s="54"/>
      <c r="N9" s="55">
        <v>0.027905092592592592</v>
      </c>
      <c r="O9" s="55">
        <v>0.020833333333333332</v>
      </c>
      <c r="P9" s="56">
        <f t="shared" si="0"/>
        <v>0.00707175925925926</v>
      </c>
      <c r="Q9" s="54"/>
      <c r="R9" s="55">
        <f t="shared" si="1"/>
        <v>0</v>
      </c>
      <c r="S9" s="55"/>
      <c r="T9" s="55">
        <f t="shared" si="2"/>
        <v>0.00707175925925926</v>
      </c>
      <c r="U9" s="54">
        <v>4</v>
      </c>
      <c r="V9" s="16"/>
    </row>
    <row r="10" spans="1:22" s="19" customFormat="1" ht="45" customHeight="1">
      <c r="A10" s="10">
        <v>5</v>
      </c>
      <c r="B10" s="45" t="s">
        <v>52</v>
      </c>
      <c r="C10" s="54" t="s">
        <v>202</v>
      </c>
      <c r="D10" s="54" t="s">
        <v>48</v>
      </c>
      <c r="E10" s="54" t="s">
        <v>22</v>
      </c>
      <c r="F10" s="54">
        <v>6</v>
      </c>
      <c r="G10" s="54" t="s">
        <v>70</v>
      </c>
      <c r="H10" s="54" t="s">
        <v>65</v>
      </c>
      <c r="I10" s="54"/>
      <c r="J10" s="54"/>
      <c r="K10" s="54"/>
      <c r="L10" s="54"/>
      <c r="M10" s="54"/>
      <c r="N10" s="55">
        <v>0.057986111111111106</v>
      </c>
      <c r="O10" s="55">
        <v>0.04861111111111111</v>
      </c>
      <c r="P10" s="56">
        <f t="shared" si="0"/>
        <v>0.009374999999999994</v>
      </c>
      <c r="Q10" s="54"/>
      <c r="R10" s="55">
        <f t="shared" si="1"/>
        <v>0</v>
      </c>
      <c r="S10" s="55">
        <v>0.0011226851851851851</v>
      </c>
      <c r="T10" s="55">
        <f t="shared" si="2"/>
        <v>0.00825231481481481</v>
      </c>
      <c r="U10" s="54">
        <v>5</v>
      </c>
      <c r="V10" s="16"/>
    </row>
    <row r="11" spans="1:22" s="19" customFormat="1" ht="50.25" customHeight="1">
      <c r="A11" s="10">
        <v>6</v>
      </c>
      <c r="B11" s="45" t="s">
        <v>78</v>
      </c>
      <c r="C11" s="54" t="s">
        <v>203</v>
      </c>
      <c r="D11" s="54" t="s">
        <v>30</v>
      </c>
      <c r="E11" s="54" t="s">
        <v>21</v>
      </c>
      <c r="F11" s="54">
        <v>4</v>
      </c>
      <c r="G11" s="54" t="s">
        <v>70</v>
      </c>
      <c r="H11" s="54" t="s">
        <v>65</v>
      </c>
      <c r="I11" s="54"/>
      <c r="J11" s="54"/>
      <c r="K11" s="54"/>
      <c r="L11" s="54"/>
      <c r="M11" s="54"/>
      <c r="N11" s="55">
        <v>0.04125</v>
      </c>
      <c r="O11" s="55">
        <v>0.03263888888888889</v>
      </c>
      <c r="P11" s="56">
        <f t="shared" si="0"/>
        <v>0.008611111111111111</v>
      </c>
      <c r="Q11" s="54"/>
      <c r="R11" s="55">
        <f t="shared" si="1"/>
        <v>0</v>
      </c>
      <c r="S11" s="55"/>
      <c r="T11" s="55">
        <f t="shared" si="2"/>
        <v>0.008611111111111111</v>
      </c>
      <c r="U11" s="54">
        <v>6</v>
      </c>
      <c r="V11" s="16"/>
    </row>
    <row r="12" spans="1:22" ht="46.5" customHeight="1">
      <c r="A12" s="10">
        <v>7</v>
      </c>
      <c r="B12" s="45" t="s">
        <v>56</v>
      </c>
      <c r="C12" s="54" t="s">
        <v>204</v>
      </c>
      <c r="D12" s="54" t="s">
        <v>55</v>
      </c>
      <c r="E12" s="54" t="s">
        <v>22</v>
      </c>
      <c r="F12" s="54">
        <v>6</v>
      </c>
      <c r="G12" s="54" t="s">
        <v>74</v>
      </c>
      <c r="H12" s="54" t="s">
        <v>75</v>
      </c>
      <c r="I12" s="54"/>
      <c r="J12" s="54"/>
      <c r="K12" s="54"/>
      <c r="L12" s="54"/>
      <c r="M12" s="54"/>
      <c r="N12" s="55">
        <v>0.04556712962962963</v>
      </c>
      <c r="O12" s="55">
        <v>0.03680555555555556</v>
      </c>
      <c r="P12" s="56">
        <f t="shared" si="0"/>
        <v>0.008761574074074074</v>
      </c>
      <c r="Q12" s="54"/>
      <c r="R12" s="55">
        <f t="shared" si="1"/>
        <v>0</v>
      </c>
      <c r="S12" s="55"/>
      <c r="T12" s="55">
        <f t="shared" si="2"/>
        <v>0.008761574074074074</v>
      </c>
      <c r="U12" s="54">
        <v>7</v>
      </c>
      <c r="V12" s="16"/>
    </row>
    <row r="13" spans="1:22" ht="43.5" customHeight="1" thickBot="1">
      <c r="A13" s="29">
        <v>8</v>
      </c>
      <c r="B13" s="61" t="s">
        <v>54</v>
      </c>
      <c r="C13" s="57" t="s">
        <v>161</v>
      </c>
      <c r="D13" s="57" t="s">
        <v>27</v>
      </c>
      <c r="E13" s="57" t="s">
        <v>22</v>
      </c>
      <c r="F13" s="63">
        <v>2</v>
      </c>
      <c r="G13" s="57" t="s">
        <v>74</v>
      </c>
      <c r="H13" s="57" t="s">
        <v>75</v>
      </c>
      <c r="I13" s="57"/>
      <c r="J13" s="57"/>
      <c r="K13" s="57"/>
      <c r="L13" s="57">
        <v>6</v>
      </c>
      <c r="M13" s="57"/>
      <c r="N13" s="58">
        <v>0.038796296296296294</v>
      </c>
      <c r="O13" s="58">
        <v>0.030555555555555555</v>
      </c>
      <c r="P13" s="59">
        <f t="shared" si="0"/>
        <v>0.00824074074074074</v>
      </c>
      <c r="Q13" s="57">
        <v>6</v>
      </c>
      <c r="R13" s="58">
        <f>Q13*$T$20</f>
        <v>0.0013888888888888887</v>
      </c>
      <c r="S13" s="58"/>
      <c r="T13" s="58">
        <f t="shared" si="2"/>
        <v>0.009629629629629629</v>
      </c>
      <c r="U13" s="57">
        <v>8</v>
      </c>
      <c r="V13" s="38"/>
    </row>
    <row r="14" spans="1:22" ht="25.5" customHeight="1">
      <c r="A14" s="39"/>
      <c r="B14" s="149" t="s">
        <v>247</v>
      </c>
      <c r="C14" s="149"/>
      <c r="D14" s="149"/>
      <c r="E14" s="149"/>
      <c r="F14" s="149"/>
      <c r="G14" s="130"/>
      <c r="H14" s="130"/>
      <c r="I14" s="130"/>
      <c r="J14" s="130"/>
      <c r="K14" s="130"/>
      <c r="L14" s="130"/>
      <c r="M14" s="130"/>
      <c r="N14" s="131"/>
      <c r="O14" s="131"/>
      <c r="P14" s="132"/>
      <c r="Q14" s="130"/>
      <c r="R14" s="131"/>
      <c r="S14" s="131"/>
      <c r="T14" s="131"/>
      <c r="U14" s="130"/>
      <c r="V14" s="39"/>
    </row>
    <row r="15" spans="2:22" ht="20.25">
      <c r="B15" s="5" t="s">
        <v>227</v>
      </c>
      <c r="G15" s="150" t="s">
        <v>243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7:22" ht="20.25">
      <c r="G16" s="150" t="s">
        <v>244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7:22" ht="20.25">
      <c r="G17" s="150" t="s">
        <v>245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7:22" ht="20.25">
      <c r="G18" s="150" t="s">
        <v>246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7:22" ht="20.25">
      <c r="G19" s="8"/>
      <c r="H19" s="8"/>
      <c r="I19" s="8"/>
      <c r="J19" s="8"/>
      <c r="K19" s="8"/>
      <c r="L19" s="8"/>
      <c r="M19" s="8"/>
      <c r="N19" s="8"/>
      <c r="O19" s="8"/>
      <c r="P19" s="8"/>
      <c r="R19" s="8"/>
      <c r="S19" s="8"/>
      <c r="T19" s="8"/>
      <c r="U19" s="8"/>
      <c r="V19" s="8"/>
    </row>
    <row r="20" spans="7:22" ht="20.25">
      <c r="G20" s="8"/>
      <c r="H20" s="8"/>
      <c r="I20" s="8"/>
      <c r="J20" s="8"/>
      <c r="K20" s="8"/>
      <c r="L20" s="8"/>
      <c r="M20" s="8"/>
      <c r="N20" s="8"/>
      <c r="O20" s="8"/>
      <c r="P20" s="8"/>
      <c r="R20" s="8"/>
      <c r="S20" s="8"/>
      <c r="T20" s="62">
        <v>0.00023148148148148146</v>
      </c>
      <c r="U20" s="8"/>
      <c r="V20" s="8"/>
    </row>
    <row r="21" spans="7:22" ht="20.25">
      <c r="G21" s="8"/>
      <c r="H21" s="8"/>
      <c r="I21" s="8"/>
      <c r="J21" s="8"/>
      <c r="K21" s="8"/>
      <c r="L21" s="8"/>
      <c r="M21" s="8"/>
      <c r="N21" s="8"/>
      <c r="O21" s="8"/>
      <c r="P21" s="8"/>
      <c r="R21" s="8"/>
      <c r="S21" s="8"/>
      <c r="T21" s="8"/>
      <c r="U21" s="8"/>
      <c r="V21" s="8"/>
    </row>
    <row r="22" spans="1:17" ht="20.25">
      <c r="A22" s="150" t="s">
        <v>150</v>
      </c>
      <c r="B22" s="150"/>
      <c r="C22" s="150"/>
      <c r="D22" s="150"/>
      <c r="E22" s="150"/>
      <c r="F22" s="150"/>
      <c r="G22" s="150"/>
      <c r="H22" s="150"/>
      <c r="I22" s="37" t="s">
        <v>149</v>
      </c>
      <c r="J22" s="37"/>
      <c r="K22" s="37"/>
      <c r="L22" s="37"/>
      <c r="M22" s="37"/>
      <c r="N22" s="37"/>
      <c r="O22" s="37"/>
      <c r="P22" s="37"/>
      <c r="Q22" s="37"/>
    </row>
  </sheetData>
  <sheetProtection/>
  <mergeCells count="27">
    <mergeCell ref="A1:V1"/>
    <mergeCell ref="A2:V2"/>
    <mergeCell ref="A3:E3"/>
    <mergeCell ref="F4:F5"/>
    <mergeCell ref="A4:A5"/>
    <mergeCell ref="T4:T5"/>
    <mergeCell ref="N4:N5"/>
    <mergeCell ref="R3:V3"/>
    <mergeCell ref="U4:U5"/>
    <mergeCell ref="V4:V5"/>
    <mergeCell ref="A22:H22"/>
    <mergeCell ref="B4:B5"/>
    <mergeCell ref="D4:D5"/>
    <mergeCell ref="E4:E5"/>
    <mergeCell ref="G4:G5"/>
    <mergeCell ref="H4:H5"/>
    <mergeCell ref="C4:C5"/>
    <mergeCell ref="G18:V18"/>
    <mergeCell ref="B14:F14"/>
    <mergeCell ref="I4:M4"/>
    <mergeCell ref="S4:S5"/>
    <mergeCell ref="G15:V15"/>
    <mergeCell ref="G16:V16"/>
    <mergeCell ref="G17:V17"/>
    <mergeCell ref="Q4:R4"/>
    <mergeCell ref="P4:P5"/>
    <mergeCell ref="O4:O5"/>
  </mergeCells>
  <printOptions/>
  <pageMargins left="0.75" right="0.75" top="1" bottom="1" header="0.5" footer="0.5"/>
  <pageSetup horizontalDpi="600" verticalDpi="600" orientation="landscape" paperSize="9" scale="43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3"/>
  <sheetViews>
    <sheetView zoomScale="85" zoomScaleNormal="85" zoomScaleSheetLayoutView="75" zoomScalePageLayoutView="0" workbookViewId="0" topLeftCell="A1">
      <selection activeCell="A3" sqref="A3:IV3"/>
    </sheetView>
  </sheetViews>
  <sheetFormatPr defaultColWidth="9.00390625" defaultRowHeight="12.75"/>
  <cols>
    <col min="1" max="1" width="5.875" style="2" customWidth="1"/>
    <col min="2" max="2" width="33.00390625" style="2" customWidth="1"/>
    <col min="3" max="3" width="6.625" style="2" customWidth="1"/>
    <col min="4" max="4" width="8.25390625" style="2" customWidth="1"/>
    <col min="5" max="5" width="7.00390625" style="2" customWidth="1"/>
    <col min="6" max="6" width="7.25390625" style="2" customWidth="1"/>
    <col min="7" max="7" width="16.375" style="2" customWidth="1"/>
    <col min="8" max="8" width="13.625" style="2" customWidth="1"/>
    <col min="9" max="9" width="7.625" style="2" customWidth="1"/>
    <col min="10" max="10" width="10.25390625" style="2" customWidth="1"/>
    <col min="11" max="11" width="6.00390625" style="2" customWidth="1"/>
    <col min="12" max="12" width="8.00390625" style="2" customWidth="1"/>
    <col min="13" max="13" width="8.25390625" style="2" customWidth="1"/>
    <col min="14" max="14" width="12.625" style="2" customWidth="1"/>
    <col min="15" max="15" width="12.125" style="2" customWidth="1"/>
    <col min="16" max="16" width="16.625" style="2" customWidth="1"/>
    <col min="17" max="17" width="9.125" style="2" customWidth="1"/>
    <col min="18" max="18" width="11.375" style="64" customWidth="1"/>
    <col min="19" max="19" width="15.375" style="64" customWidth="1"/>
    <col min="20" max="20" width="9.875" style="2" customWidth="1"/>
    <col min="21" max="21" width="10.25390625" style="2" bestFit="1" customWidth="1"/>
    <col min="22" max="16384" width="9.125" style="2" customWidth="1"/>
  </cols>
  <sheetData>
    <row r="1" spans="1:32" s="100" customFormat="1" ht="52.5" customHeight="1" thickBo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40" s="100" customFormat="1" ht="83.25" customHeight="1" thickBot="1" thickTop="1">
      <c r="A2" s="158" t="s">
        <v>238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21" ht="16.5" thickBot="1">
      <c r="A3" s="169" t="s">
        <v>0</v>
      </c>
      <c r="B3" s="169"/>
      <c r="C3" s="169"/>
      <c r="D3" s="169"/>
      <c r="E3" s="169"/>
      <c r="F3" s="3"/>
      <c r="R3" s="170" t="s">
        <v>224</v>
      </c>
      <c r="S3" s="170"/>
      <c r="T3" s="170"/>
      <c r="U3" s="170"/>
    </row>
    <row r="4" spans="1:21" ht="39.75" customHeight="1" thickBot="1">
      <c r="A4" s="171" t="s">
        <v>17</v>
      </c>
      <c r="B4" s="171" t="s">
        <v>1</v>
      </c>
      <c r="C4" s="171" t="s">
        <v>154</v>
      </c>
      <c r="D4" s="173" t="s">
        <v>2</v>
      </c>
      <c r="E4" s="173" t="s">
        <v>3</v>
      </c>
      <c r="F4" s="171" t="s">
        <v>13</v>
      </c>
      <c r="G4" s="171" t="s">
        <v>4</v>
      </c>
      <c r="H4" s="173" t="s">
        <v>151</v>
      </c>
      <c r="I4" s="175" t="s">
        <v>5</v>
      </c>
      <c r="J4" s="176"/>
      <c r="K4" s="176"/>
      <c r="L4" s="176"/>
      <c r="M4" s="176"/>
      <c r="N4" s="171" t="s">
        <v>18</v>
      </c>
      <c r="O4" s="171" t="s">
        <v>19</v>
      </c>
      <c r="P4" s="171" t="s">
        <v>7</v>
      </c>
      <c r="Q4" s="175" t="s">
        <v>261</v>
      </c>
      <c r="R4" s="177"/>
      <c r="S4" s="178" t="s">
        <v>8</v>
      </c>
      <c r="T4" s="173" t="s">
        <v>9</v>
      </c>
      <c r="U4" s="173" t="s">
        <v>10</v>
      </c>
    </row>
    <row r="5" spans="1:21" ht="127.5" customHeight="1" thickBot="1">
      <c r="A5" s="172"/>
      <c r="B5" s="172"/>
      <c r="C5" s="172"/>
      <c r="D5" s="174"/>
      <c r="E5" s="174"/>
      <c r="F5" s="172"/>
      <c r="G5" s="172"/>
      <c r="H5" s="174"/>
      <c r="I5" s="66" t="s">
        <v>182</v>
      </c>
      <c r="J5" s="66" t="s">
        <v>16</v>
      </c>
      <c r="K5" s="66" t="s">
        <v>183</v>
      </c>
      <c r="L5" s="66" t="s">
        <v>186</v>
      </c>
      <c r="M5" s="66" t="s">
        <v>187</v>
      </c>
      <c r="N5" s="172"/>
      <c r="O5" s="172"/>
      <c r="P5" s="172"/>
      <c r="Q5" s="66" t="s">
        <v>11</v>
      </c>
      <c r="R5" s="67" t="s">
        <v>12</v>
      </c>
      <c r="S5" s="179"/>
      <c r="T5" s="174"/>
      <c r="U5" s="174"/>
    </row>
    <row r="6" spans="1:21" ht="35.25" customHeight="1">
      <c r="A6" s="68">
        <v>1</v>
      </c>
      <c r="B6" s="69" t="s">
        <v>109</v>
      </c>
      <c r="C6" s="70" t="s">
        <v>199</v>
      </c>
      <c r="D6" s="71" t="s">
        <v>110</v>
      </c>
      <c r="E6" s="71" t="s">
        <v>111</v>
      </c>
      <c r="F6" s="71">
        <v>13</v>
      </c>
      <c r="G6" s="71" t="s">
        <v>105</v>
      </c>
      <c r="H6" s="71" t="s">
        <v>66</v>
      </c>
      <c r="I6" s="71"/>
      <c r="J6" s="71"/>
      <c r="K6" s="71"/>
      <c r="L6" s="71"/>
      <c r="M6" s="71"/>
      <c r="N6" s="72">
        <v>0.025613425925925925</v>
      </c>
      <c r="O6" s="72">
        <v>0.01875</v>
      </c>
      <c r="P6" s="72">
        <f>N6-O6</f>
        <v>0.006863425925925926</v>
      </c>
      <c r="Q6" s="71"/>
      <c r="R6" s="73"/>
      <c r="S6" s="73">
        <f>P6+R6</f>
        <v>0.006863425925925926</v>
      </c>
      <c r="T6" s="74">
        <v>1</v>
      </c>
      <c r="U6" s="75"/>
    </row>
    <row r="7" spans="1:21" ht="37.5" customHeight="1">
      <c r="A7" s="76">
        <v>2</v>
      </c>
      <c r="B7" s="77" t="s">
        <v>76</v>
      </c>
      <c r="C7" s="78" t="s">
        <v>197</v>
      </c>
      <c r="D7" s="79" t="s">
        <v>77</v>
      </c>
      <c r="E7" s="79" t="s">
        <v>21</v>
      </c>
      <c r="F7" s="79">
        <v>4</v>
      </c>
      <c r="G7" s="79" t="s">
        <v>70</v>
      </c>
      <c r="H7" s="79" t="s">
        <v>65</v>
      </c>
      <c r="I7" s="79"/>
      <c r="J7" s="79"/>
      <c r="K7" s="79"/>
      <c r="L7" s="79"/>
      <c r="M7" s="79"/>
      <c r="N7" s="80">
        <v>0.03197916666666666</v>
      </c>
      <c r="O7" s="80">
        <v>0.025</v>
      </c>
      <c r="P7" s="80">
        <f>N7-O7</f>
        <v>0.006979166666666661</v>
      </c>
      <c r="Q7" s="79"/>
      <c r="R7" s="81"/>
      <c r="S7" s="81">
        <f>P7+R7</f>
        <v>0.006979166666666661</v>
      </c>
      <c r="T7" s="82">
        <v>2</v>
      </c>
      <c r="U7" s="83"/>
    </row>
    <row r="8" spans="1:21" ht="39.75" customHeight="1">
      <c r="A8" s="76">
        <v>3</v>
      </c>
      <c r="B8" s="77" t="s">
        <v>132</v>
      </c>
      <c r="C8" s="78" t="s">
        <v>201</v>
      </c>
      <c r="D8" s="79" t="s">
        <v>131</v>
      </c>
      <c r="E8" s="79" t="s">
        <v>23</v>
      </c>
      <c r="F8" s="79">
        <v>4</v>
      </c>
      <c r="G8" s="79" t="s">
        <v>124</v>
      </c>
      <c r="H8" s="79" t="s">
        <v>125</v>
      </c>
      <c r="I8" s="79"/>
      <c r="J8" s="79"/>
      <c r="K8" s="79"/>
      <c r="L8" s="79"/>
      <c r="M8" s="79"/>
      <c r="N8" s="80">
        <v>0.04800925925925926</v>
      </c>
      <c r="O8" s="80">
        <v>0.04097222222222222</v>
      </c>
      <c r="P8" s="80">
        <f>N8-O8</f>
        <v>0.007037037037037036</v>
      </c>
      <c r="Q8" s="79"/>
      <c r="R8" s="81"/>
      <c r="S8" s="81">
        <f>P8+R8</f>
        <v>0.007037037037037036</v>
      </c>
      <c r="T8" s="82">
        <v>3</v>
      </c>
      <c r="U8" s="83"/>
    </row>
    <row r="9" spans="1:21" ht="45" customHeight="1" thickBot="1">
      <c r="A9" s="84">
        <v>4</v>
      </c>
      <c r="B9" s="85" t="s">
        <v>106</v>
      </c>
      <c r="C9" s="86" t="s">
        <v>198</v>
      </c>
      <c r="D9" s="87" t="s">
        <v>107</v>
      </c>
      <c r="E9" s="87" t="s">
        <v>108</v>
      </c>
      <c r="F9" s="87">
        <v>3</v>
      </c>
      <c r="G9" s="87" t="s">
        <v>105</v>
      </c>
      <c r="H9" s="87" t="s">
        <v>66</v>
      </c>
      <c r="I9" s="87"/>
      <c r="J9" s="87"/>
      <c r="K9" s="87"/>
      <c r="L9" s="87"/>
      <c r="M9" s="87"/>
      <c r="N9" s="88">
        <v>0.05637731481481482</v>
      </c>
      <c r="O9" s="88">
        <v>0.04652777777777778</v>
      </c>
      <c r="P9" s="88">
        <f>N9-O9</f>
        <v>0.009849537037037039</v>
      </c>
      <c r="Q9" s="87"/>
      <c r="R9" s="89"/>
      <c r="S9" s="89">
        <f>P9+R9</f>
        <v>0.009849537037037039</v>
      </c>
      <c r="T9" s="87">
        <v>4</v>
      </c>
      <c r="U9" s="90"/>
    </row>
    <row r="10" spans="1:21" ht="23.25" customHeight="1">
      <c r="A10" s="108"/>
      <c r="B10" s="149" t="s">
        <v>247</v>
      </c>
      <c r="C10" s="149"/>
      <c r="D10" s="149"/>
      <c r="E10" s="149"/>
      <c r="F10" s="149"/>
      <c r="G10" s="108"/>
      <c r="H10" s="108"/>
      <c r="I10" s="108"/>
      <c r="J10" s="108"/>
      <c r="K10" s="108"/>
      <c r="L10" s="108"/>
      <c r="M10" s="108"/>
      <c r="N10" s="123"/>
      <c r="O10" s="123"/>
      <c r="P10" s="123"/>
      <c r="Q10" s="108"/>
      <c r="R10" s="124"/>
      <c r="S10" s="124"/>
      <c r="T10" s="108"/>
      <c r="U10" s="108"/>
    </row>
    <row r="11" spans="7:22" s="5" customFormat="1" ht="20.25"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44">
        <v>0.00023148148148148146</v>
      </c>
      <c r="U11" s="8"/>
      <c r="V11" s="8"/>
    </row>
    <row r="12" spans="7:22" s="5" customFormat="1" ht="20.25"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17" s="5" customFormat="1" ht="20.25">
      <c r="A13" s="150" t="s">
        <v>150</v>
      </c>
      <c r="B13" s="150"/>
      <c r="C13" s="150"/>
      <c r="D13" s="150"/>
      <c r="E13" s="150"/>
      <c r="F13" s="150"/>
      <c r="G13" s="150"/>
      <c r="H13" s="150"/>
      <c r="I13" s="37" t="s">
        <v>149</v>
      </c>
      <c r="J13" s="37"/>
      <c r="K13" s="37"/>
      <c r="L13" s="37"/>
      <c r="M13" s="37"/>
      <c r="N13" s="37"/>
      <c r="O13" s="37"/>
      <c r="P13" s="37"/>
      <c r="Q13" s="37"/>
    </row>
  </sheetData>
  <sheetProtection/>
  <mergeCells count="22">
    <mergeCell ref="H4:H5"/>
    <mergeCell ref="T4:T5"/>
    <mergeCell ref="F4:F5"/>
    <mergeCell ref="G4:G5"/>
    <mergeCell ref="I4:M4"/>
    <mergeCell ref="D4:D5"/>
    <mergeCell ref="B10:F10"/>
    <mergeCell ref="U4:U5"/>
    <mergeCell ref="O4:O5"/>
    <mergeCell ref="P4:P5"/>
    <mergeCell ref="Q4:R4"/>
    <mergeCell ref="S4:S5"/>
    <mergeCell ref="A13:H13"/>
    <mergeCell ref="A1:U1"/>
    <mergeCell ref="A2:U2"/>
    <mergeCell ref="A3:E3"/>
    <mergeCell ref="R3:U3"/>
    <mergeCell ref="N4:N5"/>
    <mergeCell ref="A4:A5"/>
    <mergeCell ref="B4:B5"/>
    <mergeCell ref="E4:E5"/>
    <mergeCell ref="C4:C5"/>
  </mergeCells>
  <printOptions/>
  <pageMargins left="0.75" right="0.75" top="1" bottom="1" header="0.5" footer="0.5"/>
  <pageSetup horizontalDpi="600" verticalDpi="600" orientation="landscape" paperSize="9" scale="55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0"/>
  <sheetViews>
    <sheetView zoomScale="50" zoomScaleNormal="50" zoomScaleSheetLayoutView="50" zoomScalePageLayoutView="0" workbookViewId="0" topLeftCell="A1">
      <selection activeCell="A1" sqref="A1:U1"/>
    </sheetView>
  </sheetViews>
  <sheetFormatPr defaultColWidth="9.00390625" defaultRowHeight="12.75"/>
  <cols>
    <col min="1" max="1" width="8.00390625" style="5" customWidth="1"/>
    <col min="2" max="2" width="31.625" style="94" customWidth="1"/>
    <col min="3" max="3" width="10.625" style="8" customWidth="1"/>
    <col min="4" max="4" width="8.25390625" style="5" customWidth="1"/>
    <col min="5" max="5" width="8.875" style="5" customWidth="1"/>
    <col min="6" max="6" width="8.375" style="5" customWidth="1"/>
    <col min="7" max="7" width="18.875" style="5" customWidth="1"/>
    <col min="8" max="8" width="16.375" style="5" customWidth="1"/>
    <col min="9" max="9" width="8.375" style="5" customWidth="1"/>
    <col min="10" max="10" width="8.75390625" style="5" customWidth="1"/>
    <col min="11" max="11" width="8.875" style="5" customWidth="1"/>
    <col min="12" max="12" width="9.375" style="5" customWidth="1"/>
    <col min="13" max="13" width="9.125" style="5" customWidth="1"/>
    <col min="14" max="14" width="16.125" style="5" customWidth="1"/>
    <col min="15" max="15" width="13.125" style="5" customWidth="1"/>
    <col min="16" max="16" width="12.25390625" style="5" customWidth="1"/>
    <col min="17" max="17" width="8.875" style="5" customWidth="1"/>
    <col min="18" max="18" width="12.625" style="92" customWidth="1"/>
    <col min="19" max="19" width="18.25390625" style="92" customWidth="1"/>
    <col min="20" max="20" width="12.00390625" style="5" bestFit="1" customWidth="1"/>
    <col min="21" max="21" width="10.75390625" style="5" bestFit="1" customWidth="1"/>
    <col min="22" max="16384" width="9.125" style="5" customWidth="1"/>
  </cols>
  <sheetData>
    <row r="1" spans="1:32" s="100" customFormat="1" ht="52.5" customHeight="1" thickBo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40" s="100" customFormat="1" ht="97.5" customHeight="1" thickBot="1" thickTop="1">
      <c r="A2" s="158" t="s">
        <v>239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21" ht="21" thickBot="1">
      <c r="A3" s="159" t="s">
        <v>232</v>
      </c>
      <c r="B3" s="159"/>
      <c r="C3" s="159"/>
      <c r="D3" s="159"/>
      <c r="E3" s="159"/>
      <c r="F3" s="7"/>
      <c r="R3" s="160" t="s">
        <v>224</v>
      </c>
      <c r="S3" s="160"/>
      <c r="T3" s="160"/>
      <c r="U3" s="160"/>
    </row>
    <row r="4" spans="1:21" ht="38.25" customHeight="1" thickBot="1">
      <c r="A4" s="153" t="s">
        <v>17</v>
      </c>
      <c r="B4" s="182" t="s">
        <v>1</v>
      </c>
      <c r="C4" s="180" t="s">
        <v>154</v>
      </c>
      <c r="D4" s="151" t="s">
        <v>2</v>
      </c>
      <c r="E4" s="151" t="s">
        <v>3</v>
      </c>
      <c r="F4" s="153" t="s">
        <v>13</v>
      </c>
      <c r="G4" s="153" t="s">
        <v>4</v>
      </c>
      <c r="H4" s="151" t="s">
        <v>151</v>
      </c>
      <c r="I4" s="155" t="s">
        <v>5</v>
      </c>
      <c r="J4" s="161"/>
      <c r="K4" s="161"/>
      <c r="L4" s="161"/>
      <c r="M4" s="161"/>
      <c r="N4" s="153" t="s">
        <v>18</v>
      </c>
      <c r="O4" s="153" t="s">
        <v>19</v>
      </c>
      <c r="P4" s="153" t="s">
        <v>7</v>
      </c>
      <c r="Q4" s="155" t="s">
        <v>6</v>
      </c>
      <c r="R4" s="156"/>
      <c r="S4" s="184" t="s">
        <v>8</v>
      </c>
      <c r="T4" s="151" t="s">
        <v>9</v>
      </c>
      <c r="U4" s="151" t="s">
        <v>10</v>
      </c>
    </row>
    <row r="5" spans="1:21" ht="147.75" customHeight="1" thickBot="1">
      <c r="A5" s="163"/>
      <c r="B5" s="183"/>
      <c r="C5" s="181"/>
      <c r="D5" s="162"/>
      <c r="E5" s="162"/>
      <c r="F5" s="163"/>
      <c r="G5" s="163"/>
      <c r="H5" s="162"/>
      <c r="I5" s="22" t="s">
        <v>182</v>
      </c>
      <c r="J5" s="22" t="s">
        <v>16</v>
      </c>
      <c r="K5" s="22" t="s">
        <v>183</v>
      </c>
      <c r="L5" s="22" t="s">
        <v>222</v>
      </c>
      <c r="M5" s="22" t="s">
        <v>185</v>
      </c>
      <c r="N5" s="163"/>
      <c r="O5" s="163"/>
      <c r="P5" s="163"/>
      <c r="Q5" s="22" t="s">
        <v>11</v>
      </c>
      <c r="R5" s="91" t="s">
        <v>12</v>
      </c>
      <c r="S5" s="185"/>
      <c r="T5" s="162"/>
      <c r="U5" s="162"/>
    </row>
    <row r="6" spans="1:21" ht="39.75" customHeight="1">
      <c r="A6" s="136">
        <v>1</v>
      </c>
      <c r="B6" s="137" t="s">
        <v>113</v>
      </c>
      <c r="C6" s="109" t="s">
        <v>192</v>
      </c>
      <c r="D6" s="109" t="s">
        <v>35</v>
      </c>
      <c r="E6" s="109" t="s">
        <v>22</v>
      </c>
      <c r="F6" s="109">
        <v>2</v>
      </c>
      <c r="G6" s="109" t="s">
        <v>105</v>
      </c>
      <c r="H6" s="109" t="s">
        <v>66</v>
      </c>
      <c r="I6" s="109"/>
      <c r="J6" s="109"/>
      <c r="K6" s="109"/>
      <c r="L6" s="109"/>
      <c r="M6" s="109"/>
      <c r="N6" s="110">
        <v>0.048935185185185186</v>
      </c>
      <c r="O6" s="110">
        <v>0.03888888888888889</v>
      </c>
      <c r="P6" s="110">
        <f aca="true" t="shared" si="0" ref="P6:P14">N6-O6</f>
        <v>0.010046296296296296</v>
      </c>
      <c r="Q6" s="109">
        <f aca="true" t="shared" si="1" ref="Q6:Q14">SUM(I6:M6)</f>
        <v>0</v>
      </c>
      <c r="R6" s="112">
        <f>P6*$S$18</f>
        <v>0</v>
      </c>
      <c r="S6" s="112">
        <f aca="true" t="shared" si="2" ref="S6:S14">P6+R6</f>
        <v>0.010046296296296296</v>
      </c>
      <c r="T6" s="27">
        <v>1</v>
      </c>
      <c r="U6" s="28">
        <v>3</v>
      </c>
    </row>
    <row r="7" spans="1:21" ht="45.75" customHeight="1">
      <c r="A7" s="138">
        <v>2</v>
      </c>
      <c r="B7" s="96" t="s">
        <v>118</v>
      </c>
      <c r="C7" s="95" t="s">
        <v>193</v>
      </c>
      <c r="D7" s="95" t="s">
        <v>35</v>
      </c>
      <c r="E7" s="79" t="s">
        <v>83</v>
      </c>
      <c r="F7" s="95">
        <v>0.2</v>
      </c>
      <c r="G7" s="95" t="s">
        <v>119</v>
      </c>
      <c r="H7" s="95" t="s">
        <v>120</v>
      </c>
      <c r="I7" s="95"/>
      <c r="J7" s="95"/>
      <c r="K7" s="95"/>
      <c r="L7" s="95"/>
      <c r="M7" s="95"/>
      <c r="N7" s="97">
        <v>0.08108796296296296</v>
      </c>
      <c r="O7" s="97">
        <v>0.07013888888888889</v>
      </c>
      <c r="P7" s="97">
        <f t="shared" si="0"/>
        <v>0.01094907407407407</v>
      </c>
      <c r="Q7" s="95">
        <f t="shared" si="1"/>
        <v>0</v>
      </c>
      <c r="R7" s="98">
        <f>P7*$S$18</f>
        <v>0</v>
      </c>
      <c r="S7" s="98">
        <f t="shared" si="2"/>
        <v>0.01094907407407407</v>
      </c>
      <c r="T7" s="15">
        <v>2</v>
      </c>
      <c r="U7" s="16">
        <v>3</v>
      </c>
    </row>
    <row r="8" spans="1:21" ht="45" customHeight="1">
      <c r="A8" s="138">
        <v>3</v>
      </c>
      <c r="B8" s="96" t="s">
        <v>91</v>
      </c>
      <c r="C8" s="95" t="s">
        <v>190</v>
      </c>
      <c r="D8" s="95" t="s">
        <v>35</v>
      </c>
      <c r="E8" s="79" t="s">
        <v>83</v>
      </c>
      <c r="F8" s="99">
        <v>0.2</v>
      </c>
      <c r="G8" s="95" t="s">
        <v>88</v>
      </c>
      <c r="H8" s="95" t="s">
        <v>89</v>
      </c>
      <c r="I8" s="95"/>
      <c r="J8" s="95"/>
      <c r="K8" s="95"/>
      <c r="L8" s="95"/>
      <c r="M8" s="95"/>
      <c r="N8" s="97">
        <v>0.0565162037037037</v>
      </c>
      <c r="O8" s="97">
        <v>0.04375</v>
      </c>
      <c r="P8" s="97">
        <f t="shared" si="0"/>
        <v>0.012766203703703703</v>
      </c>
      <c r="Q8" s="95">
        <f t="shared" si="1"/>
        <v>0</v>
      </c>
      <c r="R8" s="98">
        <f>P8*$S$18</f>
        <v>0</v>
      </c>
      <c r="S8" s="98">
        <f t="shared" si="2"/>
        <v>0.012766203703703703</v>
      </c>
      <c r="T8" s="15">
        <v>3</v>
      </c>
      <c r="U8" s="16" t="s">
        <v>251</v>
      </c>
    </row>
    <row r="9" spans="1:21" ht="38.25" customHeight="1">
      <c r="A9" s="138">
        <v>4</v>
      </c>
      <c r="B9" s="96" t="s">
        <v>241</v>
      </c>
      <c r="C9" s="95" t="s">
        <v>188</v>
      </c>
      <c r="D9" s="95" t="s">
        <v>28</v>
      </c>
      <c r="E9" s="95" t="s">
        <v>148</v>
      </c>
      <c r="F9" s="95">
        <v>0.3</v>
      </c>
      <c r="G9" s="95" t="s">
        <v>73</v>
      </c>
      <c r="H9" s="95" t="s">
        <v>86</v>
      </c>
      <c r="I9" s="95">
        <v>3</v>
      </c>
      <c r="J9" s="95"/>
      <c r="K9" s="95"/>
      <c r="L9" s="95"/>
      <c r="M9" s="95">
        <v>3</v>
      </c>
      <c r="N9" s="97">
        <v>0.07222222222222223</v>
      </c>
      <c r="O9" s="97">
        <v>0.06041666666666667</v>
      </c>
      <c r="P9" s="97">
        <f t="shared" si="0"/>
        <v>0.011805555555555562</v>
      </c>
      <c r="Q9" s="95">
        <f t="shared" si="1"/>
        <v>6</v>
      </c>
      <c r="R9" s="98">
        <f>Q9*T20</f>
        <v>0.0013888888888888887</v>
      </c>
      <c r="S9" s="98">
        <f t="shared" si="2"/>
        <v>0.013194444444444451</v>
      </c>
      <c r="T9" s="13">
        <v>4</v>
      </c>
      <c r="U9" s="16" t="s">
        <v>251</v>
      </c>
    </row>
    <row r="10" spans="1:21" ht="39.75" customHeight="1">
      <c r="A10" s="138">
        <v>5</v>
      </c>
      <c r="B10" s="96" t="s">
        <v>137</v>
      </c>
      <c r="C10" s="95" t="s">
        <v>195</v>
      </c>
      <c r="D10" s="95" t="s">
        <v>84</v>
      </c>
      <c r="E10" s="95" t="s">
        <v>25</v>
      </c>
      <c r="F10" s="95">
        <v>0</v>
      </c>
      <c r="G10" s="95" t="s">
        <v>124</v>
      </c>
      <c r="H10" s="95" t="s">
        <v>125</v>
      </c>
      <c r="I10" s="95"/>
      <c r="J10" s="95"/>
      <c r="K10" s="95"/>
      <c r="L10" s="95"/>
      <c r="M10" s="95"/>
      <c r="N10" s="97">
        <v>0.08971064814814815</v>
      </c>
      <c r="O10" s="97">
        <v>0.07569444444444444</v>
      </c>
      <c r="P10" s="97">
        <f t="shared" si="0"/>
        <v>0.014016203703703711</v>
      </c>
      <c r="Q10" s="95">
        <f t="shared" si="1"/>
        <v>0</v>
      </c>
      <c r="R10" s="98">
        <f>P10*$S$18</f>
        <v>0</v>
      </c>
      <c r="S10" s="98">
        <f t="shared" si="2"/>
        <v>0.014016203703703711</v>
      </c>
      <c r="T10" s="13">
        <v>5</v>
      </c>
      <c r="U10" s="16"/>
    </row>
    <row r="11" spans="1:21" ht="39.75" customHeight="1">
      <c r="A11" s="138">
        <v>6</v>
      </c>
      <c r="B11" s="96" t="s">
        <v>87</v>
      </c>
      <c r="C11" s="95" t="s">
        <v>189</v>
      </c>
      <c r="D11" s="95" t="s">
        <v>71</v>
      </c>
      <c r="E11" s="95" t="s">
        <v>25</v>
      </c>
      <c r="F11" s="95">
        <v>0</v>
      </c>
      <c r="G11" s="95" t="s">
        <v>73</v>
      </c>
      <c r="H11" s="95" t="s">
        <v>86</v>
      </c>
      <c r="I11" s="95"/>
      <c r="J11" s="95"/>
      <c r="K11" s="95"/>
      <c r="L11" s="95"/>
      <c r="M11" s="95"/>
      <c r="N11" s="97">
        <v>0.09277777777777778</v>
      </c>
      <c r="O11" s="97">
        <v>0.07847222222222222</v>
      </c>
      <c r="P11" s="97">
        <f t="shared" si="0"/>
        <v>0.014305555555555557</v>
      </c>
      <c r="Q11" s="95">
        <f t="shared" si="1"/>
        <v>0</v>
      </c>
      <c r="R11" s="98">
        <f>P11*$S$18</f>
        <v>0</v>
      </c>
      <c r="S11" s="98">
        <f t="shared" si="2"/>
        <v>0.014305555555555557</v>
      </c>
      <c r="T11" s="13">
        <v>6</v>
      </c>
      <c r="U11" s="16"/>
    </row>
    <row r="12" spans="1:21" ht="39.75" customHeight="1">
      <c r="A12" s="138">
        <v>7</v>
      </c>
      <c r="B12" s="96" t="s">
        <v>147</v>
      </c>
      <c r="C12" s="95" t="s">
        <v>196</v>
      </c>
      <c r="D12" s="95" t="s">
        <v>71</v>
      </c>
      <c r="E12" s="95" t="s">
        <v>148</v>
      </c>
      <c r="F12" s="95">
        <v>0.3</v>
      </c>
      <c r="G12" s="95" t="s">
        <v>140</v>
      </c>
      <c r="H12" s="95" t="s">
        <v>141</v>
      </c>
      <c r="I12" s="95"/>
      <c r="J12" s="95"/>
      <c r="K12" s="95"/>
      <c r="L12" s="95"/>
      <c r="M12" s="95"/>
      <c r="N12" s="97">
        <v>0.10228009259259259</v>
      </c>
      <c r="O12" s="97">
        <v>0.08680555555555557</v>
      </c>
      <c r="P12" s="97">
        <f t="shared" si="0"/>
        <v>0.015474537037037023</v>
      </c>
      <c r="Q12" s="95">
        <f t="shared" si="1"/>
        <v>0</v>
      </c>
      <c r="R12" s="98">
        <f>P12*$S$18</f>
        <v>0</v>
      </c>
      <c r="S12" s="98">
        <f t="shared" si="2"/>
        <v>0.015474537037037023</v>
      </c>
      <c r="T12" s="13">
        <v>7</v>
      </c>
      <c r="U12" s="16"/>
    </row>
    <row r="13" spans="1:21" ht="45.75" customHeight="1">
      <c r="A13" s="138">
        <v>8</v>
      </c>
      <c r="B13" s="96" t="s">
        <v>90</v>
      </c>
      <c r="C13" s="95" t="s">
        <v>191</v>
      </c>
      <c r="D13" s="95" t="s">
        <v>84</v>
      </c>
      <c r="E13" s="79" t="s">
        <v>83</v>
      </c>
      <c r="F13" s="99">
        <v>0.2</v>
      </c>
      <c r="G13" s="95" t="s">
        <v>88</v>
      </c>
      <c r="H13" s="95" t="s">
        <v>89</v>
      </c>
      <c r="I13" s="95"/>
      <c r="J13" s="95"/>
      <c r="K13" s="95"/>
      <c r="L13" s="95"/>
      <c r="M13" s="95"/>
      <c r="N13" s="97">
        <v>0.07891203703703703</v>
      </c>
      <c r="O13" s="97">
        <v>0.06319444444444444</v>
      </c>
      <c r="P13" s="97">
        <f t="shared" si="0"/>
        <v>0.01571759259259259</v>
      </c>
      <c r="Q13" s="95">
        <f t="shared" si="1"/>
        <v>0</v>
      </c>
      <c r="R13" s="98">
        <f>P13*$S$18</f>
        <v>0</v>
      </c>
      <c r="S13" s="98">
        <f t="shared" si="2"/>
        <v>0.01571759259259259</v>
      </c>
      <c r="T13" s="13">
        <v>8</v>
      </c>
      <c r="U13" s="16"/>
    </row>
    <row r="14" spans="1:21" ht="49.5" customHeight="1" thickBot="1">
      <c r="A14" s="139">
        <v>9</v>
      </c>
      <c r="B14" s="140" t="s">
        <v>121</v>
      </c>
      <c r="C14" s="116" t="s">
        <v>194</v>
      </c>
      <c r="D14" s="116" t="s">
        <v>34</v>
      </c>
      <c r="E14" s="116" t="s">
        <v>85</v>
      </c>
      <c r="F14" s="116">
        <v>0.2</v>
      </c>
      <c r="G14" s="116" t="s">
        <v>119</v>
      </c>
      <c r="H14" s="116" t="s">
        <v>120</v>
      </c>
      <c r="I14" s="116"/>
      <c r="J14" s="116"/>
      <c r="K14" s="116"/>
      <c r="L14" s="116"/>
      <c r="M14" s="116">
        <v>2</v>
      </c>
      <c r="N14" s="119">
        <v>0.0996412037037037</v>
      </c>
      <c r="O14" s="119">
        <v>0.08333333333333333</v>
      </c>
      <c r="P14" s="119">
        <f t="shared" si="0"/>
        <v>0.016307870370370375</v>
      </c>
      <c r="Q14" s="116">
        <f t="shared" si="1"/>
        <v>2</v>
      </c>
      <c r="R14" s="120">
        <f>Q14*T20</f>
        <v>0.0004629629629629629</v>
      </c>
      <c r="S14" s="120">
        <f t="shared" si="2"/>
        <v>0.01677083333333334</v>
      </c>
      <c r="T14" s="31">
        <v>9</v>
      </c>
      <c r="U14" s="38"/>
    </row>
    <row r="15" spans="1:21" ht="27" customHeight="1">
      <c r="A15" s="141"/>
      <c r="B15" s="149" t="s">
        <v>247</v>
      </c>
      <c r="C15" s="149"/>
      <c r="D15" s="149"/>
      <c r="E15" s="149"/>
      <c r="F15" s="149"/>
      <c r="G15" s="141"/>
      <c r="H15" s="141"/>
      <c r="I15" s="141"/>
      <c r="J15" s="141"/>
      <c r="K15" s="141"/>
      <c r="L15" s="141"/>
      <c r="M15" s="141"/>
      <c r="N15" s="142"/>
      <c r="O15" s="142"/>
      <c r="P15" s="142"/>
      <c r="Q15" s="141"/>
      <c r="R15" s="143"/>
      <c r="S15" s="143"/>
      <c r="T15" s="39"/>
      <c r="U15" s="39"/>
    </row>
    <row r="16" spans="2:22" ht="20.25">
      <c r="B16" s="5" t="s">
        <v>231</v>
      </c>
      <c r="C16" s="5"/>
      <c r="G16" s="150" t="s">
        <v>249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2:22" ht="20.25">
      <c r="B17" s="5"/>
      <c r="C17" s="5"/>
      <c r="G17" s="150" t="s">
        <v>250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2:22" ht="20.25">
      <c r="B18" s="5"/>
      <c r="C18" s="5"/>
      <c r="G18" s="150" t="s">
        <v>252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2:22" ht="20.25">
      <c r="B19" s="5"/>
      <c r="C19" s="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20.25">
      <c r="B20" s="5"/>
      <c r="C20" s="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62">
        <v>0.00023148148148148146</v>
      </c>
      <c r="U20" s="8"/>
      <c r="V20" s="8"/>
    </row>
    <row r="21" spans="2:22" ht="20.25">
      <c r="B21" s="5"/>
      <c r="C21" s="5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19" ht="20.25">
      <c r="A22" s="150" t="s">
        <v>150</v>
      </c>
      <c r="B22" s="150"/>
      <c r="C22" s="150"/>
      <c r="D22" s="150"/>
      <c r="E22" s="150"/>
      <c r="F22" s="150"/>
      <c r="G22" s="150"/>
      <c r="H22" s="150"/>
      <c r="I22" s="37" t="s">
        <v>149</v>
      </c>
      <c r="J22" s="37"/>
      <c r="K22" s="37"/>
      <c r="L22" s="37"/>
      <c r="M22" s="37"/>
      <c r="N22" s="37"/>
      <c r="O22" s="37"/>
      <c r="P22" s="37"/>
      <c r="Q22" s="37"/>
      <c r="R22" s="5"/>
      <c r="S22" s="5"/>
    </row>
    <row r="30" ht="20.25">
      <c r="A30" s="8"/>
    </row>
  </sheetData>
  <sheetProtection/>
  <mergeCells count="25">
    <mergeCell ref="O4:O5"/>
    <mergeCell ref="P4:P5"/>
    <mergeCell ref="I4:M4"/>
    <mergeCell ref="F4:F5"/>
    <mergeCell ref="G4:G5"/>
    <mergeCell ref="A1:U1"/>
    <mergeCell ref="A2:U2"/>
    <mergeCell ref="A3:E3"/>
    <mergeCell ref="R3:U3"/>
    <mergeCell ref="S4:S5"/>
    <mergeCell ref="T4:T5"/>
    <mergeCell ref="U4:U5"/>
    <mergeCell ref="Q4:R4"/>
    <mergeCell ref="H4:H5"/>
    <mergeCell ref="N4:N5"/>
    <mergeCell ref="A22:H22"/>
    <mergeCell ref="B15:F15"/>
    <mergeCell ref="G16:V16"/>
    <mergeCell ref="G17:V17"/>
    <mergeCell ref="G18:V18"/>
    <mergeCell ref="C4:C5"/>
    <mergeCell ref="A4:A5"/>
    <mergeCell ref="B4:B5"/>
    <mergeCell ref="D4:D5"/>
    <mergeCell ref="E4:E5"/>
  </mergeCells>
  <printOptions/>
  <pageMargins left="0.75" right="0.75" top="1" bottom="1" header="0.5" footer="0.5"/>
  <pageSetup horizontalDpi="600" verticalDpi="600" orientation="landscape" paperSize="9" scale="47" r:id="rId1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14"/>
  <sheetViews>
    <sheetView zoomScale="70" zoomScaleNormal="70" zoomScalePageLayoutView="0" workbookViewId="0" topLeftCell="A2">
      <selection activeCell="A2" sqref="A2:U2"/>
    </sheetView>
  </sheetViews>
  <sheetFormatPr defaultColWidth="9.00390625" defaultRowHeight="12.75"/>
  <cols>
    <col min="1" max="1" width="7.00390625" style="42" customWidth="1"/>
    <col min="2" max="2" width="32.25390625" style="101" customWidth="1"/>
    <col min="3" max="3" width="9.875" style="42" customWidth="1"/>
    <col min="4" max="4" width="8.25390625" style="42" customWidth="1"/>
    <col min="5" max="5" width="9.625" style="42" customWidth="1"/>
    <col min="6" max="6" width="9.375" style="42" customWidth="1"/>
    <col min="7" max="7" width="22.375" style="42" customWidth="1"/>
    <col min="8" max="8" width="17.875" style="42" customWidth="1"/>
    <col min="9" max="9" width="11.625" style="42" customWidth="1"/>
    <col min="10" max="10" width="10.375" style="42" customWidth="1"/>
    <col min="11" max="11" width="9.125" style="42" customWidth="1"/>
    <col min="12" max="12" width="11.00390625" style="42" customWidth="1"/>
    <col min="13" max="13" width="10.125" style="42" customWidth="1"/>
    <col min="14" max="14" width="15.75390625" style="42" customWidth="1"/>
    <col min="15" max="15" width="14.00390625" style="42" customWidth="1"/>
    <col min="16" max="16" width="20.75390625" style="42" customWidth="1"/>
    <col min="17" max="17" width="7.625" style="42" customWidth="1"/>
    <col min="18" max="18" width="14.375" style="42" customWidth="1"/>
    <col min="19" max="19" width="19.25390625" style="42" customWidth="1"/>
    <col min="20" max="20" width="9.125" style="42" customWidth="1"/>
    <col min="21" max="21" width="12.875" style="42" customWidth="1"/>
    <col min="22" max="16384" width="9.125" style="42" customWidth="1"/>
  </cols>
  <sheetData>
    <row r="1" spans="1:32" s="148" customFormat="1" ht="52.5" customHeight="1" thickBo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40" s="148" customFormat="1" ht="107.25" customHeight="1" thickBot="1" thickTop="1">
      <c r="A2" s="158" t="s">
        <v>264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21" ht="21" thickBot="1">
      <c r="A3" s="194" t="s">
        <v>229</v>
      </c>
      <c r="B3" s="194"/>
      <c r="C3" s="194"/>
      <c r="D3" s="194"/>
      <c r="E3" s="194"/>
      <c r="F3" s="43"/>
      <c r="R3" s="195" t="s">
        <v>224</v>
      </c>
      <c r="S3" s="195"/>
      <c r="T3" s="195"/>
      <c r="U3" s="195"/>
    </row>
    <row r="4" spans="1:21" ht="49.5" customHeight="1" thickBot="1">
      <c r="A4" s="186" t="s">
        <v>17</v>
      </c>
      <c r="B4" s="188" t="s">
        <v>1</v>
      </c>
      <c r="C4" s="186" t="s">
        <v>154</v>
      </c>
      <c r="D4" s="190" t="s">
        <v>2</v>
      </c>
      <c r="E4" s="190" t="s">
        <v>3</v>
      </c>
      <c r="F4" s="186" t="s">
        <v>13</v>
      </c>
      <c r="G4" s="186" t="s">
        <v>4</v>
      </c>
      <c r="H4" s="190" t="s">
        <v>152</v>
      </c>
      <c r="I4" s="192" t="s">
        <v>5</v>
      </c>
      <c r="J4" s="196"/>
      <c r="K4" s="196"/>
      <c r="L4" s="196"/>
      <c r="M4" s="196"/>
      <c r="N4" s="186" t="s">
        <v>18</v>
      </c>
      <c r="O4" s="186" t="s">
        <v>19</v>
      </c>
      <c r="P4" s="186" t="s">
        <v>7</v>
      </c>
      <c r="Q4" s="192" t="s">
        <v>6</v>
      </c>
      <c r="R4" s="193"/>
      <c r="S4" s="186" t="s">
        <v>8</v>
      </c>
      <c r="T4" s="190" t="s">
        <v>9</v>
      </c>
      <c r="U4" s="190" t="s">
        <v>10</v>
      </c>
    </row>
    <row r="5" spans="1:21" ht="156.75" customHeight="1" thickBot="1">
      <c r="A5" s="187"/>
      <c r="B5" s="189"/>
      <c r="C5" s="187"/>
      <c r="D5" s="191"/>
      <c r="E5" s="191"/>
      <c r="F5" s="187"/>
      <c r="G5" s="187"/>
      <c r="H5" s="191"/>
      <c r="I5" s="44" t="s">
        <v>182</v>
      </c>
      <c r="J5" s="44" t="s">
        <v>206</v>
      </c>
      <c r="K5" s="44" t="s">
        <v>207</v>
      </c>
      <c r="L5" s="44" t="s">
        <v>208</v>
      </c>
      <c r="M5" s="44" t="s">
        <v>185</v>
      </c>
      <c r="N5" s="187"/>
      <c r="O5" s="187"/>
      <c r="P5" s="187"/>
      <c r="Q5" s="44" t="s">
        <v>11</v>
      </c>
      <c r="R5" s="44" t="s">
        <v>12</v>
      </c>
      <c r="S5" s="187"/>
      <c r="T5" s="191"/>
      <c r="U5" s="191"/>
    </row>
    <row r="6" spans="1:21" s="5" customFormat="1" ht="51.75" customHeight="1">
      <c r="A6" s="136">
        <v>1</v>
      </c>
      <c r="B6" s="137" t="s">
        <v>57</v>
      </c>
      <c r="C6" s="109" t="s">
        <v>157</v>
      </c>
      <c r="D6" s="109" t="s">
        <v>58</v>
      </c>
      <c r="E6" s="109" t="s">
        <v>15</v>
      </c>
      <c r="F6" s="111">
        <v>6</v>
      </c>
      <c r="G6" s="109" t="s">
        <v>233</v>
      </c>
      <c r="H6" s="109" t="s">
        <v>65</v>
      </c>
      <c r="I6" s="109"/>
      <c r="J6" s="109"/>
      <c r="K6" s="109"/>
      <c r="L6" s="109"/>
      <c r="M6" s="109"/>
      <c r="N6" s="110">
        <v>0.008553240740740741</v>
      </c>
      <c r="O6" s="110">
        <v>0.004166666666666667</v>
      </c>
      <c r="P6" s="110">
        <f>N6-O6</f>
        <v>0.004386574074074075</v>
      </c>
      <c r="Q6" s="109"/>
      <c r="R6" s="109"/>
      <c r="S6" s="110">
        <f>P6+R6</f>
        <v>0.004386574074074075</v>
      </c>
      <c r="T6" s="128">
        <v>1</v>
      </c>
      <c r="U6" s="113"/>
    </row>
    <row r="7" spans="1:21" s="5" customFormat="1" ht="42" customHeight="1">
      <c r="A7" s="138">
        <v>2</v>
      </c>
      <c r="B7" s="96" t="s">
        <v>122</v>
      </c>
      <c r="C7" s="95" t="s">
        <v>155</v>
      </c>
      <c r="D7" s="95" t="s">
        <v>123</v>
      </c>
      <c r="E7" s="95" t="s">
        <v>49</v>
      </c>
      <c r="F7" s="95">
        <v>33</v>
      </c>
      <c r="G7" s="95" t="s">
        <v>124</v>
      </c>
      <c r="H7" s="95" t="s">
        <v>125</v>
      </c>
      <c r="I7" s="95"/>
      <c r="J7" s="95"/>
      <c r="K7" s="95"/>
      <c r="L7" s="95"/>
      <c r="M7" s="95"/>
      <c r="N7" s="97">
        <v>0.0046875</v>
      </c>
      <c r="O7" s="97">
        <v>0</v>
      </c>
      <c r="P7" s="97">
        <f>N7-O7</f>
        <v>0.0046875</v>
      </c>
      <c r="Q7" s="95"/>
      <c r="R7" s="95"/>
      <c r="S7" s="97">
        <f>P7+R7</f>
        <v>0.0046875</v>
      </c>
      <c r="T7" s="104">
        <v>2</v>
      </c>
      <c r="U7" s="114"/>
    </row>
    <row r="8" spans="1:21" s="5" customFormat="1" ht="57" customHeight="1">
      <c r="A8" s="138">
        <v>3</v>
      </c>
      <c r="B8" s="96" t="s">
        <v>36</v>
      </c>
      <c r="C8" s="95" t="s">
        <v>156</v>
      </c>
      <c r="D8" s="95" t="s">
        <v>37</v>
      </c>
      <c r="E8" s="95" t="s">
        <v>38</v>
      </c>
      <c r="F8" s="95">
        <v>20</v>
      </c>
      <c r="G8" s="95" t="s">
        <v>33</v>
      </c>
      <c r="H8" s="95" t="s">
        <v>66</v>
      </c>
      <c r="I8" s="95"/>
      <c r="J8" s="95"/>
      <c r="K8" s="95"/>
      <c r="L8" s="95"/>
      <c r="M8" s="95"/>
      <c r="N8" s="97">
        <v>0.006828703703703704</v>
      </c>
      <c r="O8" s="97">
        <v>0.0020833333333333333</v>
      </c>
      <c r="P8" s="97">
        <f>N8-O8</f>
        <v>0.00474537037037037</v>
      </c>
      <c r="Q8" s="95"/>
      <c r="R8" s="95"/>
      <c r="S8" s="97">
        <f>P8+R8</f>
        <v>0.00474537037037037</v>
      </c>
      <c r="T8" s="104">
        <v>3</v>
      </c>
      <c r="U8" s="114"/>
    </row>
    <row r="9" spans="1:21" s="5" customFormat="1" ht="50.25" customHeight="1">
      <c r="A9" s="138">
        <v>4</v>
      </c>
      <c r="B9" s="96" t="s">
        <v>53</v>
      </c>
      <c r="C9" s="95" t="s">
        <v>158</v>
      </c>
      <c r="D9" s="95" t="s">
        <v>31</v>
      </c>
      <c r="E9" s="95" t="s">
        <v>22</v>
      </c>
      <c r="F9" s="95">
        <v>6</v>
      </c>
      <c r="G9" s="95" t="s">
        <v>74</v>
      </c>
      <c r="H9" s="95" t="s">
        <v>75</v>
      </c>
      <c r="I9" s="95"/>
      <c r="J9" s="95"/>
      <c r="K9" s="95"/>
      <c r="L9" s="95"/>
      <c r="M9" s="95"/>
      <c r="N9" s="97">
        <v>0.011400462962962965</v>
      </c>
      <c r="O9" s="97">
        <v>0.00625</v>
      </c>
      <c r="P9" s="97">
        <f>N9-O9</f>
        <v>0.005150462962962964</v>
      </c>
      <c r="Q9" s="95"/>
      <c r="R9" s="95"/>
      <c r="S9" s="97">
        <f>P9+R9</f>
        <v>0.005150462962962964</v>
      </c>
      <c r="T9" s="95">
        <v>4</v>
      </c>
      <c r="U9" s="114"/>
    </row>
    <row r="10" spans="1:21" s="5" customFormat="1" ht="55.5" customHeight="1" thickBot="1">
      <c r="A10" s="139">
        <v>5</v>
      </c>
      <c r="B10" s="140" t="s">
        <v>209</v>
      </c>
      <c r="C10" s="116" t="s">
        <v>164</v>
      </c>
      <c r="D10" s="116" t="s">
        <v>100</v>
      </c>
      <c r="E10" s="116" t="s">
        <v>22</v>
      </c>
      <c r="F10" s="117">
        <v>6</v>
      </c>
      <c r="G10" s="116" t="s">
        <v>101</v>
      </c>
      <c r="H10" s="117" t="s">
        <v>102</v>
      </c>
      <c r="I10" s="117">
        <v>3</v>
      </c>
      <c r="J10" s="117"/>
      <c r="K10" s="117"/>
      <c r="L10" s="117"/>
      <c r="M10" s="117"/>
      <c r="N10" s="118">
        <v>0.0228125</v>
      </c>
      <c r="O10" s="118">
        <v>0.014583333333333332</v>
      </c>
      <c r="P10" s="119">
        <f>N10-O10</f>
        <v>0.008229166666666668</v>
      </c>
      <c r="Q10" s="117">
        <f>SUM(I10:M10)</f>
        <v>3</v>
      </c>
      <c r="R10" s="118">
        <f>Q10*S13</f>
        <v>0.0006944444444444444</v>
      </c>
      <c r="S10" s="119">
        <f>P10+R10</f>
        <v>0.008923611111111111</v>
      </c>
      <c r="T10" s="116">
        <v>5</v>
      </c>
      <c r="U10" s="147"/>
    </row>
    <row r="11" spans="1:22" s="5" customFormat="1" ht="17.25" customHeight="1">
      <c r="A11" s="39"/>
      <c r="B11" s="149" t="s">
        <v>247</v>
      </c>
      <c r="C11" s="149"/>
      <c r="D11" s="149"/>
      <c r="E11" s="149"/>
      <c r="F11" s="14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40"/>
      <c r="V11" s="39"/>
    </row>
    <row r="12" spans="1:22" s="5" customFormat="1" ht="21" customHeight="1">
      <c r="A12" s="39"/>
      <c r="B12" s="93"/>
      <c r="C12" s="4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0"/>
      <c r="V12" s="39"/>
    </row>
    <row r="13" spans="2:19" s="5" customFormat="1" ht="20.25">
      <c r="B13" s="94"/>
      <c r="E13" s="8"/>
      <c r="G13" s="8"/>
      <c r="S13" s="48">
        <v>0.00023148148148148146</v>
      </c>
    </row>
    <row r="14" spans="1:17" s="5" customFormat="1" ht="20.25">
      <c r="A14" s="150" t="s">
        <v>150</v>
      </c>
      <c r="B14" s="150"/>
      <c r="C14" s="150"/>
      <c r="D14" s="150"/>
      <c r="E14" s="150"/>
      <c r="F14" s="150"/>
      <c r="G14" s="150"/>
      <c r="H14" s="150"/>
      <c r="I14" s="37" t="s">
        <v>149</v>
      </c>
      <c r="J14" s="37"/>
      <c r="K14" s="37"/>
      <c r="L14" s="37"/>
      <c r="M14" s="37"/>
      <c r="N14" s="37"/>
      <c r="O14" s="37"/>
      <c r="P14" s="37"/>
      <c r="Q14" s="37"/>
    </row>
  </sheetData>
  <sheetProtection/>
  <mergeCells count="22">
    <mergeCell ref="Q4:R4"/>
    <mergeCell ref="S4:S5"/>
    <mergeCell ref="A1:U1"/>
    <mergeCell ref="A2:U2"/>
    <mergeCell ref="A3:E3"/>
    <mergeCell ref="R3:U3"/>
    <mergeCell ref="I4:M4"/>
    <mergeCell ref="H4:H5"/>
    <mergeCell ref="T4:T5"/>
    <mergeCell ref="U4:U5"/>
    <mergeCell ref="A14:H14"/>
    <mergeCell ref="N4:N5"/>
    <mergeCell ref="A4:A5"/>
    <mergeCell ref="B4:B5"/>
    <mergeCell ref="D4:D5"/>
    <mergeCell ref="E4:E5"/>
    <mergeCell ref="F4:F5"/>
    <mergeCell ref="G4:G5"/>
    <mergeCell ref="O4:O5"/>
    <mergeCell ref="P4:P5"/>
    <mergeCell ref="B11:F11"/>
    <mergeCell ref="C4:C5"/>
  </mergeCells>
  <printOptions/>
  <pageMargins left="0.75" right="0.75" top="1" bottom="1" header="0.5" footer="0.5"/>
  <pageSetup horizontalDpi="600" verticalDpi="600" orientation="landscape" paperSize="9" scale="45" r:id="rId1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21"/>
  <sheetViews>
    <sheetView zoomScale="85" zoomScaleNormal="85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5.875" style="2" customWidth="1"/>
    <col min="2" max="2" width="26.625" style="2" customWidth="1"/>
    <col min="3" max="3" width="9.00390625" style="2" customWidth="1"/>
    <col min="4" max="4" width="8.25390625" style="2" customWidth="1"/>
    <col min="5" max="5" width="7.00390625" style="2" customWidth="1"/>
    <col min="6" max="6" width="7.25390625" style="2" customWidth="1"/>
    <col min="7" max="7" width="16.875" style="2" customWidth="1"/>
    <col min="8" max="8" width="13.625" style="2" customWidth="1"/>
    <col min="9" max="9" width="8.625" style="2" customWidth="1"/>
    <col min="10" max="10" width="5.625" style="2" customWidth="1"/>
    <col min="11" max="11" width="6.00390625" style="2" customWidth="1"/>
    <col min="12" max="12" width="9.125" style="2" customWidth="1"/>
    <col min="13" max="13" width="5.00390625" style="2" customWidth="1"/>
    <col min="14" max="14" width="6.00390625" style="2" customWidth="1"/>
    <col min="15" max="15" width="10.25390625" style="2" customWidth="1"/>
    <col min="16" max="16" width="12.625" style="2" customWidth="1"/>
    <col min="17" max="17" width="12.25390625" style="2" customWidth="1"/>
    <col min="18" max="18" width="7.625" style="2" customWidth="1"/>
    <col min="19" max="19" width="14.375" style="2" customWidth="1"/>
    <col min="20" max="20" width="11.25390625" style="64" customWidth="1"/>
    <col min="21" max="21" width="9.125" style="2" customWidth="1"/>
    <col min="22" max="22" width="10.25390625" style="2" bestFit="1" customWidth="1"/>
    <col min="23" max="16384" width="9.125" style="2" customWidth="1"/>
  </cols>
  <sheetData>
    <row r="1" spans="1:33" s="100" customFormat="1" ht="52.5" customHeight="1" thickBot="1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1" s="100" customFormat="1" ht="76.5" customHeight="1" thickBot="1" thickTop="1">
      <c r="A2" s="158" t="s">
        <v>263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22" ht="16.5" thickBot="1">
      <c r="A3" s="169" t="s">
        <v>228</v>
      </c>
      <c r="B3" s="169"/>
      <c r="C3" s="169"/>
      <c r="D3" s="169"/>
      <c r="E3" s="169"/>
      <c r="F3" s="3"/>
      <c r="S3" s="206" t="s">
        <v>224</v>
      </c>
      <c r="T3" s="206"/>
      <c r="U3" s="206"/>
      <c r="V3" s="206"/>
    </row>
    <row r="4" spans="1:22" ht="27" customHeight="1" thickBot="1">
      <c r="A4" s="203" t="s">
        <v>17</v>
      </c>
      <c r="B4" s="203" t="s">
        <v>1</v>
      </c>
      <c r="C4" s="203" t="s">
        <v>154</v>
      </c>
      <c r="D4" s="199" t="s">
        <v>2</v>
      </c>
      <c r="E4" s="199" t="s">
        <v>3</v>
      </c>
      <c r="F4" s="203" t="s">
        <v>13</v>
      </c>
      <c r="G4" s="203" t="s">
        <v>4</v>
      </c>
      <c r="H4" s="199" t="s">
        <v>151</v>
      </c>
      <c r="I4" s="201" t="s">
        <v>5</v>
      </c>
      <c r="J4" s="205"/>
      <c r="K4" s="205"/>
      <c r="L4" s="205"/>
      <c r="M4" s="205"/>
      <c r="N4" s="202"/>
      <c r="O4" s="203" t="s">
        <v>18</v>
      </c>
      <c r="P4" s="203" t="s">
        <v>19</v>
      </c>
      <c r="Q4" s="203" t="s">
        <v>7</v>
      </c>
      <c r="R4" s="201" t="s">
        <v>6</v>
      </c>
      <c r="S4" s="202"/>
      <c r="T4" s="207" t="s">
        <v>8</v>
      </c>
      <c r="U4" s="199" t="s">
        <v>9</v>
      </c>
      <c r="V4" s="199" t="s">
        <v>10</v>
      </c>
    </row>
    <row r="5" spans="1:22" ht="107.25" customHeight="1" thickBot="1">
      <c r="A5" s="204"/>
      <c r="B5" s="204"/>
      <c r="C5" s="204"/>
      <c r="D5" s="200"/>
      <c r="E5" s="200"/>
      <c r="F5" s="204"/>
      <c r="G5" s="204"/>
      <c r="H5" s="200"/>
      <c r="I5" s="4" t="s">
        <v>182</v>
      </c>
      <c r="J5" s="4" t="s">
        <v>16</v>
      </c>
      <c r="K5" s="46" t="s">
        <v>223</v>
      </c>
      <c r="L5" s="4" t="s">
        <v>222</v>
      </c>
      <c r="M5" s="4" t="s">
        <v>185</v>
      </c>
      <c r="O5" s="204"/>
      <c r="P5" s="204"/>
      <c r="Q5" s="204"/>
      <c r="R5" s="4" t="s">
        <v>11</v>
      </c>
      <c r="S5" s="4" t="s">
        <v>12</v>
      </c>
      <c r="T5" s="208"/>
      <c r="U5" s="200"/>
      <c r="V5" s="200"/>
    </row>
    <row r="6" spans="1:22" ht="38.25" customHeight="1">
      <c r="A6" s="102">
        <v>1</v>
      </c>
      <c r="B6" s="137" t="s">
        <v>62</v>
      </c>
      <c r="C6" s="109" t="s">
        <v>159</v>
      </c>
      <c r="D6" s="109" t="s">
        <v>26</v>
      </c>
      <c r="E6" s="109" t="s">
        <v>15</v>
      </c>
      <c r="F6" s="109">
        <v>6</v>
      </c>
      <c r="G6" s="109" t="s">
        <v>67</v>
      </c>
      <c r="H6" s="109" t="s">
        <v>66</v>
      </c>
      <c r="I6" s="109"/>
      <c r="J6" s="109"/>
      <c r="K6" s="109"/>
      <c r="L6" s="109"/>
      <c r="M6" s="109"/>
      <c r="N6" s="109"/>
      <c r="O6" s="110">
        <v>0.01355324074074074</v>
      </c>
      <c r="P6" s="110">
        <v>0.008333333333333333</v>
      </c>
      <c r="Q6" s="110">
        <f aca="true" t="shared" si="0" ref="Q6:Q11">O6-P6</f>
        <v>0.0052199074074074075</v>
      </c>
      <c r="R6" s="109"/>
      <c r="S6" s="109"/>
      <c r="T6" s="112">
        <f aca="true" t="shared" si="1" ref="T6:T11">Q6+S6</f>
        <v>0.0052199074074074075</v>
      </c>
      <c r="U6" s="128">
        <v>1</v>
      </c>
      <c r="V6" s="75">
        <v>2</v>
      </c>
    </row>
    <row r="7" spans="1:22" ht="49.5" customHeight="1">
      <c r="A7" s="103">
        <v>2</v>
      </c>
      <c r="B7" s="96" t="s">
        <v>63</v>
      </c>
      <c r="C7" s="95" t="s">
        <v>167</v>
      </c>
      <c r="D7" s="95" t="s">
        <v>117</v>
      </c>
      <c r="E7" s="95" t="s">
        <v>22</v>
      </c>
      <c r="F7" s="95">
        <v>2</v>
      </c>
      <c r="G7" s="95" t="s">
        <v>67</v>
      </c>
      <c r="H7" s="95" t="s">
        <v>66</v>
      </c>
      <c r="I7" s="95"/>
      <c r="J7" s="95"/>
      <c r="K7" s="95"/>
      <c r="L7" s="95"/>
      <c r="M7" s="95"/>
      <c r="N7" s="95"/>
      <c r="O7" s="97">
        <v>0.034201388888888885</v>
      </c>
      <c r="P7" s="97">
        <v>0.027083333333333334</v>
      </c>
      <c r="Q7" s="97">
        <f t="shared" si="0"/>
        <v>0.007118055555555551</v>
      </c>
      <c r="R7" s="95"/>
      <c r="S7" s="95"/>
      <c r="T7" s="98">
        <f t="shared" si="1"/>
        <v>0.007118055555555551</v>
      </c>
      <c r="U7" s="104">
        <v>2</v>
      </c>
      <c r="V7" s="83">
        <v>3</v>
      </c>
    </row>
    <row r="8" spans="1:22" ht="48.75" customHeight="1">
      <c r="A8" s="103">
        <v>3</v>
      </c>
      <c r="B8" s="96" t="s">
        <v>138</v>
      </c>
      <c r="C8" s="95" t="s">
        <v>162</v>
      </c>
      <c r="D8" s="95" t="s">
        <v>139</v>
      </c>
      <c r="E8" s="95" t="s">
        <v>22</v>
      </c>
      <c r="F8" s="99">
        <v>2</v>
      </c>
      <c r="G8" s="95" t="s">
        <v>140</v>
      </c>
      <c r="H8" s="95" t="s">
        <v>141</v>
      </c>
      <c r="I8" s="95"/>
      <c r="J8" s="95"/>
      <c r="K8" s="95"/>
      <c r="L8" s="95"/>
      <c r="M8" s="95"/>
      <c r="N8" s="95"/>
      <c r="O8" s="97">
        <v>0.04313657407407407</v>
      </c>
      <c r="P8" s="97">
        <v>0.034722222222222224</v>
      </c>
      <c r="Q8" s="97">
        <f t="shared" si="0"/>
        <v>0.008414351851851846</v>
      </c>
      <c r="R8" s="95"/>
      <c r="S8" s="95"/>
      <c r="T8" s="98">
        <f t="shared" si="1"/>
        <v>0.008414351851851846</v>
      </c>
      <c r="U8" s="104">
        <v>3</v>
      </c>
      <c r="V8" s="83"/>
    </row>
    <row r="9" spans="1:22" ht="48.75" customHeight="1">
      <c r="A9" s="103">
        <v>4</v>
      </c>
      <c r="B9" s="96" t="s">
        <v>262</v>
      </c>
      <c r="C9" s="95" t="s">
        <v>200</v>
      </c>
      <c r="D9" s="95" t="s">
        <v>129</v>
      </c>
      <c r="E9" s="95" t="s">
        <v>130</v>
      </c>
      <c r="F9" s="95">
        <v>6</v>
      </c>
      <c r="G9" s="95" t="s">
        <v>124</v>
      </c>
      <c r="H9" s="95" t="s">
        <v>125</v>
      </c>
      <c r="I9" s="95">
        <v>10</v>
      </c>
      <c r="J9" s="95"/>
      <c r="K9" s="95"/>
      <c r="L9" s="95"/>
      <c r="M9" s="95"/>
      <c r="N9" s="95"/>
      <c r="O9" s="97">
        <v>0.03836805555555555</v>
      </c>
      <c r="P9" s="97">
        <v>0.029166666666666664</v>
      </c>
      <c r="Q9" s="97">
        <f t="shared" si="0"/>
        <v>0.009201388888888887</v>
      </c>
      <c r="R9" s="95">
        <f>SUM(I9:N9)</f>
        <v>10</v>
      </c>
      <c r="S9" s="97">
        <f>R9*T13</f>
        <v>0</v>
      </c>
      <c r="T9" s="98">
        <f t="shared" si="1"/>
        <v>0.009201388888888887</v>
      </c>
      <c r="U9" s="95">
        <v>4</v>
      </c>
      <c r="V9" s="83"/>
    </row>
    <row r="10" spans="1:22" ht="45.75" customHeight="1">
      <c r="A10" s="103">
        <v>5</v>
      </c>
      <c r="B10" s="96" t="s">
        <v>236</v>
      </c>
      <c r="C10" s="95" t="s">
        <v>220</v>
      </c>
      <c r="D10" s="95" t="s">
        <v>26</v>
      </c>
      <c r="E10" s="95" t="s">
        <v>22</v>
      </c>
      <c r="F10" s="95">
        <v>2</v>
      </c>
      <c r="G10" s="95" t="s">
        <v>140</v>
      </c>
      <c r="H10" s="95" t="s">
        <v>141</v>
      </c>
      <c r="I10" s="95"/>
      <c r="J10" s="95"/>
      <c r="K10" s="95"/>
      <c r="L10" s="95"/>
      <c r="M10" s="95"/>
      <c r="N10" s="95"/>
      <c r="O10" s="97">
        <v>0.11171296296296296</v>
      </c>
      <c r="P10" s="97">
        <v>0.10208333333333335</v>
      </c>
      <c r="Q10" s="97">
        <f t="shared" si="0"/>
        <v>0.009629629629629613</v>
      </c>
      <c r="R10" s="95"/>
      <c r="S10" s="97"/>
      <c r="T10" s="98">
        <f t="shared" si="1"/>
        <v>0.009629629629629613</v>
      </c>
      <c r="U10" s="95" t="s">
        <v>225</v>
      </c>
      <c r="V10" s="129"/>
    </row>
    <row r="11" spans="1:22" ht="47.25" customHeight="1" thickBot="1">
      <c r="A11" s="107">
        <v>6</v>
      </c>
      <c r="B11" s="140" t="s">
        <v>142</v>
      </c>
      <c r="C11" s="116" t="s">
        <v>210</v>
      </c>
      <c r="D11" s="116" t="s">
        <v>143</v>
      </c>
      <c r="E11" s="116" t="s">
        <v>144</v>
      </c>
      <c r="F11" s="116">
        <v>1</v>
      </c>
      <c r="G11" s="116" t="s">
        <v>140</v>
      </c>
      <c r="H11" s="116" t="s">
        <v>141</v>
      </c>
      <c r="I11" s="116">
        <v>10</v>
      </c>
      <c r="J11" s="116">
        <v>1</v>
      </c>
      <c r="K11" s="116">
        <v>10</v>
      </c>
      <c r="L11" s="116">
        <v>3</v>
      </c>
      <c r="M11" s="116"/>
      <c r="N11" s="116"/>
      <c r="O11" s="119">
        <v>0.056331018518518516</v>
      </c>
      <c r="P11" s="119">
        <v>0.042361111111111106</v>
      </c>
      <c r="Q11" s="119">
        <f t="shared" si="0"/>
        <v>0.01396990740740741</v>
      </c>
      <c r="R11" s="116">
        <f>SUM(I11:N11)</f>
        <v>24</v>
      </c>
      <c r="S11" s="119">
        <f>R11*T15</f>
        <v>0</v>
      </c>
      <c r="T11" s="120">
        <f t="shared" si="1"/>
        <v>0.01396990740740741</v>
      </c>
      <c r="U11" s="116">
        <v>5</v>
      </c>
      <c r="V11" s="122"/>
    </row>
    <row r="12" spans="1:23" s="5" customFormat="1" ht="20.25">
      <c r="A12" s="65"/>
      <c r="B12" s="198" t="s">
        <v>247</v>
      </c>
      <c r="C12" s="198"/>
      <c r="D12" s="198"/>
      <c r="E12" s="198"/>
      <c r="F12" s="198"/>
      <c r="G12" s="12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8"/>
    </row>
    <row r="13" spans="1:22" s="5" customFormat="1" ht="20.25">
      <c r="A13" s="65"/>
      <c r="B13" s="65" t="s">
        <v>240</v>
      </c>
      <c r="C13" s="65"/>
      <c r="D13" s="65"/>
      <c r="E13" s="65"/>
      <c r="F13" s="65"/>
      <c r="G13" s="197" t="s">
        <v>253</v>
      </c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</row>
    <row r="14" spans="1:22" s="5" customFormat="1" ht="20.25">
      <c r="A14" s="65"/>
      <c r="B14" s="65"/>
      <c r="C14" s="65"/>
      <c r="D14" s="65"/>
      <c r="E14" s="65"/>
      <c r="F14" s="65"/>
      <c r="G14" s="197" t="s">
        <v>254</v>
      </c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</row>
    <row r="15" spans="1:22" s="5" customFormat="1" ht="20.25">
      <c r="A15" s="65"/>
      <c r="B15" s="65"/>
      <c r="C15" s="65"/>
      <c r="D15" s="65"/>
      <c r="E15" s="65"/>
      <c r="F15" s="65"/>
      <c r="G15" s="197" t="s">
        <v>255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</row>
    <row r="16" spans="1:22" s="5" customFormat="1" ht="20.25">
      <c r="A16" s="65"/>
      <c r="B16" s="65"/>
      <c r="C16" s="65"/>
      <c r="D16" s="65"/>
      <c r="E16" s="65"/>
      <c r="F16" s="65"/>
      <c r="G16" s="197" t="s">
        <v>256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</row>
    <row r="17" spans="1:22" s="5" customFormat="1" ht="20.25">
      <c r="A17" s="65"/>
      <c r="B17" s="65"/>
      <c r="C17" s="65"/>
      <c r="D17" s="65"/>
      <c r="E17" s="65"/>
      <c r="F17" s="6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</row>
    <row r="18" spans="1:22" s="5" customFormat="1" ht="20.25">
      <c r="A18" s="65"/>
      <c r="B18" s="65"/>
      <c r="C18" s="65"/>
      <c r="D18" s="65"/>
      <c r="E18" s="65"/>
      <c r="F18" s="6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>
        <v>0.00023148148148148146</v>
      </c>
      <c r="U18" s="125"/>
      <c r="V18" s="125"/>
    </row>
    <row r="19" spans="1:22" s="5" customFormat="1" ht="20.25">
      <c r="A19" s="65"/>
      <c r="B19" s="65"/>
      <c r="C19" s="65"/>
      <c r="D19" s="65"/>
      <c r="E19" s="65"/>
      <c r="F19" s="6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</row>
    <row r="20" spans="1:22" s="5" customFormat="1" ht="20.25">
      <c r="A20" s="197" t="s">
        <v>150</v>
      </c>
      <c r="B20" s="197"/>
      <c r="C20" s="197"/>
      <c r="D20" s="197"/>
      <c r="E20" s="197"/>
      <c r="F20" s="197"/>
      <c r="G20" s="197"/>
      <c r="H20" s="197"/>
      <c r="I20" s="127" t="s">
        <v>149</v>
      </c>
      <c r="J20" s="127"/>
      <c r="K20" s="127"/>
      <c r="L20" s="127"/>
      <c r="M20" s="127"/>
      <c r="N20" s="127"/>
      <c r="O20" s="127"/>
      <c r="P20" s="127"/>
      <c r="Q20" s="127"/>
      <c r="R20" s="65"/>
      <c r="S20" s="65"/>
      <c r="T20" s="65"/>
      <c r="U20" s="65"/>
      <c r="V20" s="65"/>
    </row>
    <row r="21" s="5" customFormat="1" ht="20.25">
      <c r="Q21" s="8"/>
    </row>
  </sheetData>
  <sheetProtection/>
  <mergeCells count="26">
    <mergeCell ref="O4:O5"/>
    <mergeCell ref="P4:P5"/>
    <mergeCell ref="Q4:Q5"/>
    <mergeCell ref="I4:N4"/>
    <mergeCell ref="G4:G5"/>
    <mergeCell ref="A1:V1"/>
    <mergeCell ref="A2:V2"/>
    <mergeCell ref="A3:E3"/>
    <mergeCell ref="S3:V3"/>
    <mergeCell ref="T4:T5"/>
    <mergeCell ref="U4:U5"/>
    <mergeCell ref="V4:V5"/>
    <mergeCell ref="R4:S4"/>
    <mergeCell ref="H4:H5"/>
    <mergeCell ref="C4:C5"/>
    <mergeCell ref="A4:A5"/>
    <mergeCell ref="B4:B5"/>
    <mergeCell ref="D4:D5"/>
    <mergeCell ref="E4:E5"/>
    <mergeCell ref="F4:F5"/>
    <mergeCell ref="A20:H20"/>
    <mergeCell ref="B12:F12"/>
    <mergeCell ref="G13:V13"/>
    <mergeCell ref="G14:V14"/>
    <mergeCell ref="G15:V15"/>
    <mergeCell ref="G16:V16"/>
  </mergeCells>
  <printOptions/>
  <pageMargins left="0.75" right="0.75" top="1" bottom="1" header="0.5" footer="0.5"/>
  <pageSetup horizontalDpi="600" verticalDpi="600" orientation="landscape" paperSize="9" scale="59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P24"/>
  <sheetViews>
    <sheetView zoomScale="70" zoomScaleNormal="70" zoomScaleSheetLayoutView="50" zoomScalePageLayoutView="0" workbookViewId="0" topLeftCell="A1">
      <selection activeCell="A3" sqref="A3:E3"/>
    </sheetView>
  </sheetViews>
  <sheetFormatPr defaultColWidth="9.00390625" defaultRowHeight="12.75"/>
  <cols>
    <col min="1" max="1" width="5.875" style="2" customWidth="1"/>
    <col min="2" max="2" width="29.25390625" style="2" customWidth="1"/>
    <col min="3" max="3" width="10.25390625" style="2" customWidth="1"/>
    <col min="4" max="4" width="8.25390625" style="2" customWidth="1"/>
    <col min="5" max="5" width="7.00390625" style="2" customWidth="1"/>
    <col min="6" max="6" width="7.25390625" style="2" customWidth="1"/>
    <col min="7" max="7" width="19.00390625" style="2" customWidth="1"/>
    <col min="8" max="8" width="17.00390625" style="2" customWidth="1"/>
    <col min="9" max="9" width="7.75390625" style="2" customWidth="1"/>
    <col min="10" max="10" width="8.375" style="2" customWidth="1"/>
    <col min="11" max="11" width="7.875" style="2" customWidth="1"/>
    <col min="12" max="12" width="6.625" style="2" customWidth="1"/>
    <col min="13" max="13" width="8.625" style="2" customWidth="1"/>
    <col min="14" max="14" width="12.25390625" style="2" customWidth="1"/>
    <col min="15" max="15" width="15.375" style="2" customWidth="1"/>
    <col min="16" max="16" width="16.75390625" style="2" customWidth="1"/>
    <col min="17" max="17" width="11.75390625" style="2" customWidth="1"/>
    <col min="18" max="18" width="14.375" style="2" customWidth="1"/>
    <col min="19" max="19" width="14.375" style="2" hidden="1" customWidth="1"/>
    <col min="20" max="20" width="16.625" style="64" customWidth="1"/>
    <col min="21" max="21" width="9.125" style="2" customWidth="1"/>
    <col min="22" max="22" width="0" style="2" hidden="1" customWidth="1"/>
    <col min="23" max="23" width="12.875" style="2" customWidth="1"/>
    <col min="24" max="16384" width="9.125" style="2" customWidth="1"/>
  </cols>
  <sheetData>
    <row r="1" spans="1:34" s="100" customFormat="1" ht="52.5" customHeight="1" thickBot="1">
      <c r="A1" s="157" t="s">
        <v>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2" s="100" customFormat="1" ht="96" customHeight="1" thickBot="1" thickTop="1">
      <c r="A2" s="158" t="s">
        <v>237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23" ht="16.5" thickBot="1">
      <c r="A3" s="169" t="s">
        <v>229</v>
      </c>
      <c r="B3" s="169"/>
      <c r="C3" s="169"/>
      <c r="D3" s="169"/>
      <c r="E3" s="169"/>
      <c r="F3" s="3"/>
      <c r="R3" s="206" t="s">
        <v>224</v>
      </c>
      <c r="S3" s="206"/>
      <c r="T3" s="206"/>
      <c r="U3" s="206"/>
      <c r="V3" s="206"/>
      <c r="W3" s="206"/>
    </row>
    <row r="4" spans="1:23" ht="27" customHeight="1" thickBot="1">
      <c r="A4" s="171" t="s">
        <v>17</v>
      </c>
      <c r="B4" s="171" t="s">
        <v>1</v>
      </c>
      <c r="C4" s="171" t="s">
        <v>154</v>
      </c>
      <c r="D4" s="173" t="s">
        <v>2</v>
      </c>
      <c r="E4" s="173" t="s">
        <v>3</v>
      </c>
      <c r="F4" s="171" t="s">
        <v>13</v>
      </c>
      <c r="G4" s="171" t="s">
        <v>4</v>
      </c>
      <c r="H4" s="173" t="s">
        <v>151</v>
      </c>
      <c r="I4" s="175" t="s">
        <v>5</v>
      </c>
      <c r="J4" s="176"/>
      <c r="K4" s="176"/>
      <c r="L4" s="176"/>
      <c r="M4" s="176"/>
      <c r="N4" s="171" t="s">
        <v>18</v>
      </c>
      <c r="O4" s="171" t="s">
        <v>19</v>
      </c>
      <c r="P4" s="171" t="s">
        <v>7</v>
      </c>
      <c r="Q4" s="175" t="s">
        <v>6</v>
      </c>
      <c r="R4" s="177"/>
      <c r="S4" s="171" t="s">
        <v>42</v>
      </c>
      <c r="T4" s="178" t="s">
        <v>8</v>
      </c>
      <c r="U4" s="173" t="s">
        <v>9</v>
      </c>
      <c r="V4" s="173" t="s">
        <v>41</v>
      </c>
      <c r="W4" s="173" t="s">
        <v>10</v>
      </c>
    </row>
    <row r="5" spans="1:23" ht="97.5" customHeight="1" thickBot="1">
      <c r="A5" s="172"/>
      <c r="B5" s="172"/>
      <c r="C5" s="172"/>
      <c r="D5" s="174"/>
      <c r="E5" s="174"/>
      <c r="F5" s="172"/>
      <c r="G5" s="172"/>
      <c r="H5" s="174"/>
      <c r="I5" s="66" t="s">
        <v>182</v>
      </c>
      <c r="J5" s="66" t="s">
        <v>16</v>
      </c>
      <c r="K5" s="66" t="s">
        <v>183</v>
      </c>
      <c r="L5" s="66" t="s">
        <v>222</v>
      </c>
      <c r="M5" s="66" t="s">
        <v>185</v>
      </c>
      <c r="N5" s="172"/>
      <c r="O5" s="172"/>
      <c r="P5" s="172"/>
      <c r="Q5" s="66" t="s">
        <v>11</v>
      </c>
      <c r="R5" s="66" t="s">
        <v>12</v>
      </c>
      <c r="S5" s="172"/>
      <c r="T5" s="179"/>
      <c r="U5" s="174"/>
      <c r="V5" s="174"/>
      <c r="W5" s="174"/>
    </row>
    <row r="6" spans="1:23" ht="33.75" customHeight="1">
      <c r="A6" s="102">
        <v>1</v>
      </c>
      <c r="B6" s="109" t="s">
        <v>79</v>
      </c>
      <c r="C6" s="109" t="s">
        <v>211</v>
      </c>
      <c r="D6" s="109" t="s">
        <v>35</v>
      </c>
      <c r="E6" s="109" t="s">
        <v>80</v>
      </c>
      <c r="F6" s="109">
        <v>1.3</v>
      </c>
      <c r="G6" s="109" t="s">
        <v>32</v>
      </c>
      <c r="H6" s="109" t="s">
        <v>64</v>
      </c>
      <c r="I6" s="109"/>
      <c r="J6" s="109"/>
      <c r="K6" s="109"/>
      <c r="L6" s="109"/>
      <c r="M6" s="109"/>
      <c r="N6" s="110">
        <v>0.06579861111111111</v>
      </c>
      <c r="O6" s="110">
        <v>0.05868055555555555</v>
      </c>
      <c r="P6" s="110">
        <f aca="true" t="shared" si="0" ref="P6:P15">N6-O6</f>
        <v>0.007118055555555565</v>
      </c>
      <c r="Q6" s="111"/>
      <c r="R6" s="111"/>
      <c r="S6" s="109"/>
      <c r="T6" s="112">
        <f aca="true" t="shared" si="1" ref="T6:T15">P6+R6</f>
        <v>0.007118055555555565</v>
      </c>
      <c r="U6" s="128">
        <v>1</v>
      </c>
      <c r="V6" s="109"/>
      <c r="W6" s="113">
        <v>3</v>
      </c>
    </row>
    <row r="7" spans="1:23" ht="57.75" customHeight="1">
      <c r="A7" s="103">
        <v>2</v>
      </c>
      <c r="B7" s="95" t="s">
        <v>133</v>
      </c>
      <c r="C7" s="95" t="s">
        <v>218</v>
      </c>
      <c r="D7" s="95" t="s">
        <v>134</v>
      </c>
      <c r="E7" s="95" t="s">
        <v>21</v>
      </c>
      <c r="F7" s="95">
        <v>4</v>
      </c>
      <c r="G7" s="95" t="s">
        <v>124</v>
      </c>
      <c r="H7" s="95" t="s">
        <v>125</v>
      </c>
      <c r="I7" s="95"/>
      <c r="J7" s="95"/>
      <c r="K7" s="95"/>
      <c r="L7" s="95"/>
      <c r="M7" s="95"/>
      <c r="N7" s="97">
        <v>0.06238425925925926</v>
      </c>
      <c r="O7" s="97">
        <v>0.05277777777777778</v>
      </c>
      <c r="P7" s="97">
        <f t="shared" si="0"/>
        <v>0.00960648148148148</v>
      </c>
      <c r="Q7" s="95"/>
      <c r="R7" s="95"/>
      <c r="S7" s="95"/>
      <c r="T7" s="98">
        <f t="shared" si="1"/>
        <v>0.00960648148148148</v>
      </c>
      <c r="U7" s="104">
        <v>2</v>
      </c>
      <c r="V7" s="95"/>
      <c r="W7" s="114" t="s">
        <v>259</v>
      </c>
    </row>
    <row r="8" spans="1:23" ht="36.75" customHeight="1">
      <c r="A8" s="103">
        <v>3</v>
      </c>
      <c r="B8" s="95" t="s">
        <v>103</v>
      </c>
      <c r="C8" s="95" t="s">
        <v>216</v>
      </c>
      <c r="D8" s="95" t="s">
        <v>34</v>
      </c>
      <c r="E8" s="95" t="s">
        <v>104</v>
      </c>
      <c r="F8" s="95">
        <v>1</v>
      </c>
      <c r="G8" s="95" t="s">
        <v>105</v>
      </c>
      <c r="H8" s="95" t="s">
        <v>66</v>
      </c>
      <c r="I8" s="95"/>
      <c r="J8" s="95"/>
      <c r="K8" s="95">
        <v>3</v>
      </c>
      <c r="L8" s="95"/>
      <c r="M8" s="95"/>
      <c r="N8" s="97">
        <v>0.06458333333333334</v>
      </c>
      <c r="O8" s="97">
        <v>0.05486111111111111</v>
      </c>
      <c r="P8" s="97">
        <f t="shared" si="0"/>
        <v>0.00972222222222223</v>
      </c>
      <c r="Q8" s="95">
        <f>SUM(I8:M8)</f>
        <v>3</v>
      </c>
      <c r="R8" s="98">
        <f>Q8*T21</f>
        <v>0.0006944444444444444</v>
      </c>
      <c r="S8" s="95"/>
      <c r="T8" s="98">
        <f t="shared" si="1"/>
        <v>0.010416666666666673</v>
      </c>
      <c r="U8" s="104">
        <v>3</v>
      </c>
      <c r="V8" s="95"/>
      <c r="W8" s="114"/>
    </row>
    <row r="9" spans="1:23" ht="60" customHeight="1">
      <c r="A9" s="103">
        <v>4</v>
      </c>
      <c r="B9" s="95" t="s">
        <v>135</v>
      </c>
      <c r="C9" s="95" t="s">
        <v>219</v>
      </c>
      <c r="D9" s="95" t="s">
        <v>136</v>
      </c>
      <c r="E9" s="95" t="s">
        <v>25</v>
      </c>
      <c r="F9" s="95">
        <v>0</v>
      </c>
      <c r="G9" s="95" t="s">
        <v>124</v>
      </c>
      <c r="H9" s="95" t="s">
        <v>125</v>
      </c>
      <c r="I9" s="95"/>
      <c r="J9" s="95"/>
      <c r="K9" s="95"/>
      <c r="L9" s="95">
        <v>3</v>
      </c>
      <c r="M9" s="95"/>
      <c r="N9" s="97">
        <v>0.10377314814814814</v>
      </c>
      <c r="O9" s="97">
        <v>0.09305555555555556</v>
      </c>
      <c r="P9" s="97">
        <f t="shared" si="0"/>
        <v>0.010717592592592584</v>
      </c>
      <c r="Q9" s="95">
        <f>SUM(I9:M9)</f>
        <v>3</v>
      </c>
      <c r="R9" s="98">
        <f>Q9*T21</f>
        <v>0.0006944444444444444</v>
      </c>
      <c r="S9" s="95"/>
      <c r="T9" s="98">
        <f t="shared" si="1"/>
        <v>0.011412037037037028</v>
      </c>
      <c r="U9" s="95">
        <v>4</v>
      </c>
      <c r="V9" s="104"/>
      <c r="W9" s="114"/>
    </row>
    <row r="10" spans="1:23" ht="53.25" customHeight="1">
      <c r="A10" s="103">
        <v>5</v>
      </c>
      <c r="B10" s="95" t="s">
        <v>145</v>
      </c>
      <c r="C10" s="95" t="s">
        <v>221</v>
      </c>
      <c r="D10" s="95" t="s">
        <v>72</v>
      </c>
      <c r="E10" s="95" t="s">
        <v>146</v>
      </c>
      <c r="F10" s="95">
        <v>1.3</v>
      </c>
      <c r="G10" s="95" t="s">
        <v>140</v>
      </c>
      <c r="H10" s="95" t="s">
        <v>141</v>
      </c>
      <c r="I10" s="95"/>
      <c r="J10" s="95"/>
      <c r="K10" s="95"/>
      <c r="L10" s="95"/>
      <c r="M10" s="95">
        <v>14</v>
      </c>
      <c r="N10" s="97">
        <v>0.08465277777777779</v>
      </c>
      <c r="O10" s="97">
        <v>0.07291666666666667</v>
      </c>
      <c r="P10" s="97">
        <f t="shared" si="0"/>
        <v>0.011736111111111114</v>
      </c>
      <c r="Q10" s="95">
        <f>SUM(I10:M10)</f>
        <v>14</v>
      </c>
      <c r="R10" s="98">
        <f>Q10*T21</f>
        <v>0.0032407407407407406</v>
      </c>
      <c r="S10" s="95"/>
      <c r="T10" s="98">
        <f t="shared" si="1"/>
        <v>0.014976851851851854</v>
      </c>
      <c r="U10" s="95">
        <v>5</v>
      </c>
      <c r="V10" s="99"/>
      <c r="W10" s="115"/>
    </row>
    <row r="11" spans="1:23" ht="44.25" customHeight="1">
      <c r="A11" s="103">
        <v>6</v>
      </c>
      <c r="B11" s="95" t="s">
        <v>112</v>
      </c>
      <c r="C11" s="95" t="s">
        <v>217</v>
      </c>
      <c r="D11" s="95" t="s">
        <v>84</v>
      </c>
      <c r="E11" s="95" t="s">
        <v>25</v>
      </c>
      <c r="F11" s="99">
        <v>0</v>
      </c>
      <c r="G11" s="95" t="s">
        <v>105</v>
      </c>
      <c r="H11" s="95" t="s">
        <v>66</v>
      </c>
      <c r="I11" s="99"/>
      <c r="J11" s="99"/>
      <c r="K11" s="99"/>
      <c r="L11" s="95">
        <v>3</v>
      </c>
      <c r="M11" s="99">
        <v>10</v>
      </c>
      <c r="N11" s="105">
        <v>0.08069444444444444</v>
      </c>
      <c r="O11" s="105">
        <v>0.06805555555555555</v>
      </c>
      <c r="P11" s="97">
        <f t="shared" si="0"/>
        <v>0.012638888888888894</v>
      </c>
      <c r="Q11" s="99">
        <f>SUM(I11:M11)</f>
        <v>13</v>
      </c>
      <c r="R11" s="106">
        <f>Q11*T21</f>
        <v>0.003009259259259259</v>
      </c>
      <c r="S11" s="99"/>
      <c r="T11" s="98">
        <f t="shared" si="1"/>
        <v>0.015648148148148154</v>
      </c>
      <c r="U11" s="95">
        <v>6</v>
      </c>
      <c r="V11" s="99"/>
      <c r="W11" s="115"/>
    </row>
    <row r="12" spans="1:23" ht="34.5" customHeight="1">
      <c r="A12" s="103">
        <v>7</v>
      </c>
      <c r="B12" s="95" t="s">
        <v>93</v>
      </c>
      <c r="C12" s="95" t="s">
        <v>213</v>
      </c>
      <c r="D12" s="95" t="s">
        <v>34</v>
      </c>
      <c r="E12" s="95" t="s">
        <v>25</v>
      </c>
      <c r="F12" s="95">
        <v>0</v>
      </c>
      <c r="G12" s="95" t="s">
        <v>88</v>
      </c>
      <c r="H12" s="95" t="s">
        <v>94</v>
      </c>
      <c r="I12" s="95"/>
      <c r="J12" s="95"/>
      <c r="K12" s="95"/>
      <c r="L12" s="95"/>
      <c r="M12" s="95"/>
      <c r="N12" s="97">
        <v>0.1367708333333333</v>
      </c>
      <c r="O12" s="97">
        <v>0.11388888888888889</v>
      </c>
      <c r="P12" s="97">
        <f t="shared" si="0"/>
        <v>0.022881944444444427</v>
      </c>
      <c r="Q12" s="95"/>
      <c r="R12" s="95"/>
      <c r="S12" s="95"/>
      <c r="T12" s="98">
        <f t="shared" si="1"/>
        <v>0.022881944444444427</v>
      </c>
      <c r="U12" s="95">
        <v>7</v>
      </c>
      <c r="V12" s="99"/>
      <c r="W12" s="115"/>
    </row>
    <row r="13" spans="1:23" ht="36.75" customHeight="1">
      <c r="A13" s="103">
        <v>8</v>
      </c>
      <c r="B13" s="95" t="s">
        <v>92</v>
      </c>
      <c r="C13" s="95" t="s">
        <v>212</v>
      </c>
      <c r="D13" s="95" t="s">
        <v>28</v>
      </c>
      <c r="E13" s="95" t="s">
        <v>25</v>
      </c>
      <c r="F13" s="95">
        <v>0</v>
      </c>
      <c r="G13" s="95" t="s">
        <v>88</v>
      </c>
      <c r="H13" s="95" t="s">
        <v>94</v>
      </c>
      <c r="I13" s="95"/>
      <c r="J13" s="95"/>
      <c r="K13" s="95"/>
      <c r="L13" s="95"/>
      <c r="M13" s="95"/>
      <c r="N13" s="97">
        <v>0.12550925925925926</v>
      </c>
      <c r="O13" s="97">
        <v>0.09652777777777777</v>
      </c>
      <c r="P13" s="97">
        <f t="shared" si="0"/>
        <v>0.028981481481481497</v>
      </c>
      <c r="Q13" s="95"/>
      <c r="R13" s="95"/>
      <c r="S13" s="95"/>
      <c r="T13" s="98">
        <f t="shared" si="1"/>
        <v>0.028981481481481497</v>
      </c>
      <c r="U13" s="95">
        <v>8</v>
      </c>
      <c r="V13" s="95"/>
      <c r="W13" s="114"/>
    </row>
    <row r="14" spans="1:23" ht="36.75" customHeight="1">
      <c r="A14" s="103">
        <v>9</v>
      </c>
      <c r="B14" s="95" t="s">
        <v>97</v>
      </c>
      <c r="C14" s="95" t="s">
        <v>214</v>
      </c>
      <c r="D14" s="95" t="s">
        <v>98</v>
      </c>
      <c r="E14" s="95" t="s">
        <v>25</v>
      </c>
      <c r="F14" s="95">
        <v>0</v>
      </c>
      <c r="G14" s="95" t="s">
        <v>73</v>
      </c>
      <c r="H14" s="95" t="s">
        <v>99</v>
      </c>
      <c r="I14" s="95"/>
      <c r="J14" s="95"/>
      <c r="K14" s="95"/>
      <c r="L14" s="95"/>
      <c r="M14" s="95"/>
      <c r="N14" s="97">
        <v>0.12569444444444444</v>
      </c>
      <c r="O14" s="97">
        <v>0.08611111111111112</v>
      </c>
      <c r="P14" s="97">
        <f t="shared" si="0"/>
        <v>0.03958333333333332</v>
      </c>
      <c r="Q14" s="95"/>
      <c r="R14" s="95"/>
      <c r="S14" s="95"/>
      <c r="T14" s="98">
        <f t="shared" si="1"/>
        <v>0.03958333333333332</v>
      </c>
      <c r="U14" s="95">
        <v>9</v>
      </c>
      <c r="V14" s="95"/>
      <c r="W14" s="114"/>
    </row>
    <row r="15" spans="1:23" ht="36.75" customHeight="1" thickBot="1">
      <c r="A15" s="107">
        <v>10</v>
      </c>
      <c r="B15" s="116" t="s">
        <v>234</v>
      </c>
      <c r="C15" s="116" t="s">
        <v>215</v>
      </c>
      <c r="D15" s="116" t="s">
        <v>98</v>
      </c>
      <c r="E15" s="116" t="s">
        <v>25</v>
      </c>
      <c r="F15" s="116">
        <v>0</v>
      </c>
      <c r="G15" s="116" t="s">
        <v>73</v>
      </c>
      <c r="H15" s="116" t="s">
        <v>99</v>
      </c>
      <c r="I15" s="117"/>
      <c r="J15" s="117"/>
      <c r="K15" s="117"/>
      <c r="L15" s="117"/>
      <c r="M15" s="117"/>
      <c r="N15" s="117" t="s">
        <v>235</v>
      </c>
      <c r="O15" s="118">
        <v>0.12291666666666667</v>
      </c>
      <c r="P15" s="119" t="e">
        <f t="shared" si="0"/>
        <v>#VALUE!</v>
      </c>
      <c r="Q15" s="117"/>
      <c r="R15" s="117"/>
      <c r="S15" s="117"/>
      <c r="T15" s="120" t="e">
        <f t="shared" si="1"/>
        <v>#VALUE!</v>
      </c>
      <c r="U15" s="116">
        <v>10</v>
      </c>
      <c r="V15" s="116"/>
      <c r="W15" s="121"/>
    </row>
    <row r="16" spans="1:23" ht="26.25" customHeight="1">
      <c r="A16" s="108"/>
      <c r="B16" s="198" t="s">
        <v>247</v>
      </c>
      <c r="C16" s="198"/>
      <c r="D16" s="198"/>
      <c r="E16" s="198"/>
      <c r="F16" s="198"/>
      <c r="G16" s="141"/>
      <c r="H16" s="141"/>
      <c r="I16" s="145"/>
      <c r="J16" s="145"/>
      <c r="K16" s="145"/>
      <c r="L16" s="145"/>
      <c r="M16" s="145"/>
      <c r="N16" s="145"/>
      <c r="O16" s="146"/>
      <c r="P16" s="142"/>
      <c r="Q16" s="145"/>
      <c r="R16" s="145"/>
      <c r="S16" s="145"/>
      <c r="T16" s="143"/>
      <c r="U16" s="141"/>
      <c r="V16" s="141"/>
      <c r="W16" s="141"/>
    </row>
    <row r="17" spans="2:22" s="5" customFormat="1" ht="20.25">
      <c r="B17" s="5" t="s">
        <v>242</v>
      </c>
      <c r="G17" s="150" t="s">
        <v>260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7:22" s="5" customFormat="1" ht="20.25">
      <c r="G18" s="150" t="s">
        <v>257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7:22" s="5" customFormat="1" ht="20.25">
      <c r="G19" s="150" t="s">
        <v>258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pans="7:22" s="5" customFormat="1" ht="20.25"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7:22" s="5" customFormat="1" ht="20.25"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2">
        <v>0.00023148148148148146</v>
      </c>
      <c r="U21" s="8"/>
      <c r="V21" s="8"/>
    </row>
    <row r="22" spans="7:22" s="5" customFormat="1" ht="20.25"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17" s="5" customFormat="1" ht="20.25">
      <c r="A23" s="150" t="s">
        <v>150</v>
      </c>
      <c r="B23" s="150"/>
      <c r="C23" s="150"/>
      <c r="D23" s="150"/>
      <c r="E23" s="150"/>
      <c r="F23" s="150"/>
      <c r="G23" s="150"/>
      <c r="H23" s="150"/>
      <c r="I23" s="37" t="s">
        <v>149</v>
      </c>
      <c r="J23" s="37"/>
      <c r="K23" s="37"/>
      <c r="L23" s="37"/>
      <c r="M23" s="37"/>
      <c r="N23" s="37"/>
      <c r="O23" s="37"/>
      <c r="P23" s="37"/>
      <c r="Q23" s="37"/>
    </row>
    <row r="24" spans="2:19" s="5" customFormat="1" ht="20.25">
      <c r="B24" s="94"/>
      <c r="C24" s="8"/>
      <c r="R24" s="92"/>
      <c r="S24" s="92"/>
    </row>
  </sheetData>
  <sheetProtection/>
  <mergeCells count="27">
    <mergeCell ref="A1:W1"/>
    <mergeCell ref="A2:W2"/>
    <mergeCell ref="A3:E3"/>
    <mergeCell ref="R3:W3"/>
    <mergeCell ref="U4:U5"/>
    <mergeCell ref="N4:N5"/>
    <mergeCell ref="V4:V5"/>
    <mergeCell ref="S4:S5"/>
    <mergeCell ref="T4:T5"/>
    <mergeCell ref="I4:M4"/>
    <mergeCell ref="W4:W5"/>
    <mergeCell ref="O4:O5"/>
    <mergeCell ref="F4:F5"/>
    <mergeCell ref="G4:G5"/>
    <mergeCell ref="A4:A5"/>
    <mergeCell ref="B4:B5"/>
    <mergeCell ref="D4:D5"/>
    <mergeCell ref="E4:E5"/>
    <mergeCell ref="H4:H5"/>
    <mergeCell ref="P4:P5"/>
    <mergeCell ref="B16:F16"/>
    <mergeCell ref="G17:V17"/>
    <mergeCell ref="G18:V18"/>
    <mergeCell ref="G19:V19"/>
    <mergeCell ref="A23:H23"/>
    <mergeCell ref="C4:C5"/>
    <mergeCell ref="Q4:R4"/>
  </mergeCells>
  <printOptions/>
  <pageMargins left="0.75" right="0.75" top="1" bottom="1" header="0.5" footer="0.5"/>
  <pageSetup horizontalDpi="600" verticalDpi="600" orientation="landscape" paperSize="9" scale="52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2010-12-20T13:24:56Z</cp:lastPrinted>
  <dcterms:created xsi:type="dcterms:W3CDTF">2009-12-17T15:14:03Z</dcterms:created>
  <dcterms:modified xsi:type="dcterms:W3CDTF">2010-12-20T15:20:33Z</dcterms:modified>
  <cp:category/>
  <cp:version/>
  <cp:contentType/>
  <cp:contentStatus/>
</cp:coreProperties>
</file>