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5"/>
  </bookViews>
  <sheets>
    <sheet name="чемпионат см" sheetId="1" r:id="rId1"/>
    <sheet name="чемпионат муж" sheetId="2" r:id="rId2"/>
    <sheet name="см 92 и моложе" sheetId="3" r:id="rId3"/>
    <sheet name="муж.92 и моложе" sheetId="4" r:id="rId4"/>
    <sheet name="муж.91 ст" sheetId="5" r:id="rId5"/>
    <sheet name="см 91 и ст" sheetId="6" r:id="rId6"/>
  </sheets>
  <definedNames>
    <definedName name="_xlnm.Print_Area" localSheetId="4">'муж.91 ст'!$A$1:$AO$15</definedName>
    <definedName name="_xlnm.Print_Area" localSheetId="3">'муж.92 и моложе'!$A$1:$Z$24</definedName>
    <definedName name="_xlnm.Print_Area" localSheetId="2">'см 92 и моложе'!$A$1:$AO$24</definedName>
  </definedNames>
  <calcPr fullCalcOnLoad="1"/>
</workbook>
</file>

<file path=xl/sharedStrings.xml><?xml version="1.0" encoding="utf-8"?>
<sst xmlns="http://schemas.openxmlformats.org/spreadsheetml/2006/main" count="402" uniqueCount="184">
  <si>
    <t xml:space="preserve"> ОТКРЫТОЕ  ПЕРВЕНСТВО   Г. БРЯНСКА ПО СПОРТИВНОМУ ТУРИЗМУ
(ДИСЦИПЛИНА - ДИСТАНЦИИ - ПЕШЕХОДНЫЕ)</t>
  </si>
  <si>
    <t>19 декабря 2009 года</t>
  </si>
  <si>
    <t>№
п.п.</t>
  </si>
  <si>
    <t>Фамилия, имя</t>
  </si>
  <si>
    <t>Год рождения</t>
  </si>
  <si>
    <t>Квалификация</t>
  </si>
  <si>
    <t>СТАРТ</t>
  </si>
  <si>
    <t>Ранг</t>
  </si>
  <si>
    <t>Команда</t>
  </si>
  <si>
    <t>Штрафы на этапах</t>
  </si>
  <si>
    <t>Время финиша</t>
  </si>
  <si>
    <t>Время старта</t>
  </si>
  <si>
    <t>Сумма штрафа</t>
  </si>
  <si>
    <t>Результат</t>
  </si>
  <si>
    <t>Место</t>
  </si>
  <si>
    <t>Выполненный разряд</t>
  </si>
  <si>
    <t>Бревно</t>
  </si>
  <si>
    <t>Параллельные веревки</t>
  </si>
  <si>
    <t>Спуск</t>
  </si>
  <si>
    <t>Траверс</t>
  </si>
  <si>
    <t>Подъем</t>
  </si>
  <si>
    <t>Навесная переправа</t>
  </si>
  <si>
    <t>баллы</t>
  </si>
  <si>
    <t>время</t>
  </si>
  <si>
    <t>3
3</t>
  </si>
  <si>
    <t>БГТУ ТК
"Квазар"</t>
  </si>
  <si>
    <t xml:space="preserve">Марина Ксения
Загривина Екатерина
</t>
  </si>
  <si>
    <t>б/р
б/р</t>
  </si>
  <si>
    <t>Супоневская СОШ №1</t>
  </si>
  <si>
    <t>Разумов Андрей
Барыбин Дмитрий</t>
  </si>
  <si>
    <t>1994
1994</t>
  </si>
  <si>
    <t>г.Жиздра
"Верста"</t>
  </si>
  <si>
    <t>снятие</t>
  </si>
  <si>
    <t>Тимошин Артем 
Мартышина Марина</t>
  </si>
  <si>
    <t>2
2</t>
  </si>
  <si>
    <t>ЦДиЮТиЭ
г. Брянска</t>
  </si>
  <si>
    <t>1993
1994</t>
  </si>
  <si>
    <t>2
3</t>
  </si>
  <si>
    <t>Гусев Александр
Пугачева Кристина</t>
  </si>
  <si>
    <t>1993
1993</t>
  </si>
  <si>
    <t>1996
1997</t>
  </si>
  <si>
    <t>Никуличев Вячеслав
Стасишина Виктория</t>
  </si>
  <si>
    <t>1994
1996</t>
  </si>
  <si>
    <t>б/р
3-ю</t>
  </si>
  <si>
    <t>Высоцкий Алексей
Потуданская Полина</t>
  </si>
  <si>
    <t>1997
1996</t>
  </si>
  <si>
    <t>г.Клинцы</t>
  </si>
  <si>
    <t>Солкан Григорий
Правдик Галина</t>
  </si>
  <si>
    <t xml:space="preserve">
1995
1994
</t>
  </si>
  <si>
    <t>Пальченков Максим
Бондаренко Никита</t>
  </si>
  <si>
    <t>Красюн Виктор
Арсенова Татьяна</t>
  </si>
  <si>
    <t>2-ю</t>
  </si>
  <si>
    <t>Супоневская 
СОШ №1</t>
  </si>
  <si>
    <t>Время 
на дистанции</t>
  </si>
  <si>
    <t>Время
 на дистанции</t>
  </si>
  <si>
    <t>Силаев Иван
Тарасов Николай</t>
  </si>
  <si>
    <t>1992
1992</t>
  </si>
  <si>
    <t>СЮТур Волод. р-на</t>
  </si>
  <si>
    <t>Юрасов  Михаил
Беспалов Александр</t>
  </si>
  <si>
    <t>1992
1994</t>
  </si>
  <si>
    <t>Карпович Артем
Сазонов Александр</t>
  </si>
  <si>
    <t xml:space="preserve">1995
1996
</t>
  </si>
  <si>
    <t>3
б/р</t>
  </si>
  <si>
    <t>Карабанов Даниил
Геращенков Андрей</t>
  </si>
  <si>
    <t>1995
1995</t>
  </si>
  <si>
    <t>1-ю
1-ю</t>
  </si>
  <si>
    <t>Гимназия №2</t>
  </si>
  <si>
    <t xml:space="preserve">2 разряд - 105% (от времени победителя 0:13:51) - 0:14:33                  </t>
  </si>
  <si>
    <t xml:space="preserve">3 разряд - 135% (от времени победителя 0:31:51) - 0:18:42                  </t>
  </si>
  <si>
    <t xml:space="preserve">1 -ю разряд - 135% (от времени победителя 0:13:51) - 0:18:42                  </t>
  </si>
  <si>
    <t xml:space="preserve">2- ю разряд - 154% (от времени победителя 0:13:51) - 0:21:20                  </t>
  </si>
  <si>
    <t>Сумма 
штрафа</t>
  </si>
  <si>
    <t>Опалев Игорь
Евсикова Виктория</t>
  </si>
  <si>
    <t>1990
1988</t>
  </si>
  <si>
    <t>КМС
КМС</t>
  </si>
  <si>
    <t>БОСДЮТиЭ</t>
  </si>
  <si>
    <t>0</t>
  </si>
  <si>
    <t>Петров Максим
Афанаскина Ольга</t>
  </si>
  <si>
    <t>1989
1988</t>
  </si>
  <si>
    <t>Чепиков Дмитрий
Фризен Людмила</t>
  </si>
  <si>
    <t>1992
1991</t>
  </si>
  <si>
    <t>3
КМС</t>
  </si>
  <si>
    <t>Гребенников Николай
Луговая Светлана</t>
  </si>
  <si>
    <t>1991
1984</t>
  </si>
  <si>
    <t>б/р
2</t>
  </si>
  <si>
    <t>ТК "Караван"</t>
  </si>
  <si>
    <t>Мосин Павел
Иванина Людмила</t>
  </si>
  <si>
    <t>1987
1990</t>
  </si>
  <si>
    <t>БГУ</t>
  </si>
  <si>
    <t>Карпенко Михаил
Чекулаева Татьяна</t>
  </si>
  <si>
    <t>1992
1990</t>
  </si>
  <si>
    <t>б/р
3</t>
  </si>
  <si>
    <t>Соколов Александр
Самсонова Софья</t>
  </si>
  <si>
    <t>Андропова Анастасия
Дроздов Евгений</t>
  </si>
  <si>
    <t>Павлова Кристина
Пророк Татьяна</t>
  </si>
  <si>
    <t>Нюшков Павел
Ставинова Алина</t>
  </si>
  <si>
    <t>1990
1991</t>
  </si>
  <si>
    <t>Сергунов Дмитрий
Разумов Андрей</t>
  </si>
  <si>
    <t xml:space="preserve">2 разряд - 114% (от времени победителя 0:11:30) - 0:13:07                  </t>
  </si>
  <si>
    <t xml:space="preserve">3 разряд - 146% (от времени победителя 0:11:30) - 0:16:47                   </t>
  </si>
  <si>
    <t>Сумма
 штрафа</t>
  </si>
  <si>
    <t>Титенков Петр
Погорелов Денис</t>
  </si>
  <si>
    <t>1983
1989</t>
  </si>
  <si>
    <t>КМС
3</t>
  </si>
  <si>
    <t>Безгубенко Валерий
Сидоров Никита</t>
  </si>
  <si>
    <t>Подгайный Александр
Фещенко  Роман</t>
  </si>
  <si>
    <t>1989
1993</t>
  </si>
  <si>
    <t>Время 
на
 дистанции</t>
  </si>
  <si>
    <t>Выполненный 
разряд</t>
  </si>
  <si>
    <t>Выполненный
 разряд</t>
  </si>
  <si>
    <t>Главный судья                                Е.В. Шувалов, с1к, г.Брянск                          Главный секретарь                     С.Л.Грушихина, с1к, г.Брянск</t>
  </si>
  <si>
    <t>Главный судья                             Е.В. Шувалов, с1к, г.Брянск                          Главный секретарь                     С.Л.Грушихина, с1к, г.Брянск</t>
  </si>
  <si>
    <t>Главный судья                       Е.В. Шувалов, с1к, г.Брянск                          Главный секретарь                     С.Л.Грушихина, с1к, г.Брянск</t>
  </si>
  <si>
    <t>Главный судья                                              Е.В. Шувалов, с1к, г.Брянск                          Главный секретарь                     С.Л.Грушихина, с1к, г.Брянск</t>
  </si>
  <si>
    <t>г. Брянск, з/о «Соловьи»</t>
  </si>
  <si>
    <t>Представитель</t>
  </si>
  <si>
    <t>Шувалов Е.В.</t>
  </si>
  <si>
    <t>Опалев В.Л.</t>
  </si>
  <si>
    <t>Машичев А.С.</t>
  </si>
  <si>
    <t>Итоговый протокол соревнований
на дистанции - пешеходной - связка, код ВРВС 0840241411Я
СМЕШАННЫЕ СВЯЗКИ
1992 г. рождения и моложе</t>
  </si>
  <si>
    <t>Кулешов Л.В.</t>
  </si>
  <si>
    <t>Кузин Андрей
Машоха Александр</t>
  </si>
  <si>
    <t>Ранг соревнований – 30 баллов</t>
  </si>
  <si>
    <t xml:space="preserve"> 0:34:54</t>
  </si>
  <si>
    <t>Итоговый протокол соревнований
на дистанции - пешеходной - связка, код ВРВС 0840241411Я
МУЖСКИЕ СВЯЗКИ
1992 г. рождения и моложе</t>
  </si>
  <si>
    <t>Итоговый протокол соревнований
на дистанции - пешеходной - связка, код ВРВС 0840241411Я
МУЖСКИЕ СВЯЗКИ
1991 г. рождения и старше</t>
  </si>
  <si>
    <t>г. Брянск,з/о  «Соловьи»</t>
  </si>
  <si>
    <t>Луговая С.И</t>
  </si>
  <si>
    <t>Поплевко А.В.</t>
  </si>
  <si>
    <t>Итоговый протокол соревнований
на дистанции - пешеходной - связка, код ВРВС 0840241411Я
СМЕШАННЫЕ СВЯЗКИ
1991 г. рождения и старше</t>
  </si>
  <si>
    <t>Быченок Н.М.</t>
  </si>
  <si>
    <t>Судакова Е.А.</t>
  </si>
  <si>
    <t>Судакова Е.А</t>
  </si>
  <si>
    <t xml:space="preserve"> ОТКРЫТЫЙ  ЧЕМПИОНАТ   Г. БРЯНСКА ПО СПОРТИВНОМУ ТУРИЗМУ
(ДИСЦИПЛИНА - ДИСТАНЦИИ - ПЕШЕХОДНЫЕ)</t>
  </si>
  <si>
    <t>Предварительный протокол соревнований
на иистанции - пешеходной - связка, код ВРВС 0840241411Я
СМЕШАННЫЕ СВЯЗКИ</t>
  </si>
  <si>
    <t>г. Брянск, роща «Соловьи»</t>
  </si>
  <si>
    <t>Время на дистанции</t>
  </si>
  <si>
    <t>Навесная  перправа</t>
  </si>
  <si>
    <t>Переправа по наклонному бревну</t>
  </si>
  <si>
    <t>Спуск 
( 2 участка)</t>
  </si>
  <si>
    <t>Блок этапов
Навесная переправа- Спуск</t>
  </si>
  <si>
    <t>Подъем со сменой лидера</t>
  </si>
  <si>
    <t>Навесная переправа- параллельные перила</t>
  </si>
  <si>
    <t>Красюн Виктор
Асенова Татьяна</t>
  </si>
  <si>
    <t>Главный судья</t>
  </si>
  <si>
    <t>Шувалов Е.В.. с1к, г. Брянск</t>
  </si>
  <si>
    <t>Главный секретарь</t>
  </si>
  <si>
    <t xml:space="preserve">                 С. Л. Грушихина, с1к, г. Брянск</t>
  </si>
  <si>
    <t>Предварительный протокол соревнований
на иистанции - пешеходной - связка, код ВРВС 0840241411Я
МУЖСКИЕ СВЯЗКИ</t>
  </si>
  <si>
    <t>Машичев Александр
Кулешов Леонид</t>
  </si>
  <si>
    <t>1981
1985</t>
  </si>
  <si>
    <t>Подгайный Александр
Фещенко Роман</t>
  </si>
  <si>
    <t xml:space="preserve">1989
1993
</t>
  </si>
  <si>
    <t>С. Л. Грушихина, с1к, г. Брянск</t>
  </si>
  <si>
    <t>Погорелов Денис
Чекулаева Татьяна</t>
  </si>
  <si>
    <t>1989
1990</t>
  </si>
  <si>
    <t>1988
1988</t>
  </si>
  <si>
    <t>1992
1989</t>
  </si>
  <si>
    <t>Ткачев Андрей
Никуличев Роман</t>
  </si>
  <si>
    <t>1991
1991</t>
  </si>
  <si>
    <t>Серегин Сергей
Никулочкин Юрий</t>
  </si>
  <si>
    <t>1992
1984</t>
  </si>
  <si>
    <t>1
КМС</t>
  </si>
  <si>
    <t>1996
1993</t>
  </si>
  <si>
    <t>1997
1994</t>
  </si>
  <si>
    <t>Ранг соревнований – 28,2 балла</t>
  </si>
  <si>
    <t xml:space="preserve">2 разряд - 105% (от времени победителя 0:13:51) - 0:14:08                  </t>
  </si>
  <si>
    <t xml:space="preserve">3 разряд - 135% (от времени победителя 0:13:51) - 0:17:34                 </t>
  </si>
  <si>
    <t xml:space="preserve">1 -ю разряд - 135% (от времени победителя 0:13:51) - 0:17:34                  </t>
  </si>
  <si>
    <t xml:space="preserve">2- ю разряд - 154% (от времени победителя 0:13:51) - 0:20:37                </t>
  </si>
  <si>
    <t>Титенков Петр
Фризен Людмила</t>
  </si>
  <si>
    <t>1983
1991</t>
  </si>
  <si>
    <t>Кротов Кирилл
Дроздов Евгений</t>
  </si>
  <si>
    <t>1
3</t>
  </si>
  <si>
    <t>Ранг соревнований – 138 баллов</t>
  </si>
  <si>
    <t>Шувалов Е.В. с1к, г. Брянск</t>
  </si>
  <si>
    <t xml:space="preserve">1 разряд - 108% (от времени победителя 0:23:29) - 0:25:22                 </t>
  </si>
  <si>
    <t xml:space="preserve">2 разряд - 126% (от времени победителя 0:23:29) - 0:29:35             </t>
  </si>
  <si>
    <t xml:space="preserve">3 разряд - 162% (от времени победителя 0:23:29) - 0:34:14            </t>
  </si>
  <si>
    <t>Ранг соревнований – 274 баллов</t>
  </si>
  <si>
    <t>Ранг соревнований – 202баллов</t>
  </si>
  <si>
    <t xml:space="preserve">1 разряд - 117% (от времени победителя 0:28:46) - 0:33:39                 </t>
  </si>
  <si>
    <t xml:space="preserve">2 разряд - 135% (от времени победителя 0:28:46) - 0:38:50               </t>
  </si>
  <si>
    <t xml:space="preserve">3 разряд - 172% (от времени победителя 0:28:46) - 0:49:19             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</si>
</sst>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h:mm:ss;@"/>
    <numFmt numFmtId="166" formatCode="h:mm;@"/>
  </numFmts>
  <fonts count="14">
    <font>
      <sz val="10"/>
      <name val="Arial Cyr"/>
      <family val="0"/>
    </font>
    <font>
      <sz val="14"/>
      <name val="Arial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sz val="16"/>
      <name val="Arial Cyr"/>
      <family val="0"/>
    </font>
    <font>
      <b/>
      <sz val="1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1" xfId="17" applyFont="1" applyFill="1" applyBorder="1" applyAlignment="1">
      <alignment vertical="center" wrapText="1"/>
      <protection/>
    </xf>
    <xf numFmtId="0" fontId="1" fillId="0" borderId="0" xfId="0" applyFont="1" applyAlignment="1">
      <alignment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/>
    </xf>
    <xf numFmtId="21" fontId="1" fillId="0" borderId="3" xfId="0" applyNumberFormat="1" applyFont="1" applyFill="1" applyBorder="1" applyAlignment="1">
      <alignment horizontal="center" vertical="center" wrapText="1"/>
    </xf>
    <xf numFmtId="21" fontId="1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/>
    </xf>
    <xf numFmtId="21" fontId="4" fillId="0" borderId="5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46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1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/>
    </xf>
    <xf numFmtId="21" fontId="4" fillId="0" borderId="10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Alignment="1">
      <alignment/>
    </xf>
    <xf numFmtId="165" fontId="1" fillId="0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165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textRotation="90" wrapText="1"/>
    </xf>
    <xf numFmtId="165" fontId="3" fillId="0" borderId="7" xfId="0" applyNumberFormat="1" applyFont="1" applyBorder="1" applyAlignment="1">
      <alignment horizontal="center" vertical="center" textRotation="90" wrapText="1"/>
    </xf>
    <xf numFmtId="0" fontId="3" fillId="0" borderId="0" xfId="17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7" fillId="0" borderId="0" xfId="17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21" fontId="8" fillId="0" borderId="0" xfId="0" applyNumberFormat="1" applyFont="1" applyFill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 wrapText="1"/>
    </xf>
    <xf numFmtId="0" fontId="7" fillId="0" borderId="1" xfId="17" applyFont="1" applyFill="1" applyBorder="1" applyAlignment="1">
      <alignment vertical="center" wrapText="1"/>
      <protection/>
    </xf>
    <xf numFmtId="0" fontId="7" fillId="0" borderId="2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/>
    </xf>
    <xf numFmtId="21" fontId="9" fillId="0" borderId="5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/>
    </xf>
    <xf numFmtId="21" fontId="9" fillId="0" borderId="3" xfId="0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165" fontId="9" fillId="0" borderId="10" xfId="0" applyNumberFormat="1" applyFont="1" applyFill="1" applyBorder="1" applyAlignment="1">
      <alignment horizontal="center" vertical="center"/>
    </xf>
    <xf numFmtId="21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21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7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left" vertical="top" wrapText="1"/>
    </xf>
    <xf numFmtId="21" fontId="8" fillId="0" borderId="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center"/>
    </xf>
    <xf numFmtId="21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21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/>
    </xf>
    <xf numFmtId="0" fontId="8" fillId="0" borderId="3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21" fontId="1" fillId="0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11" xfId="0" applyFont="1" applyFill="1" applyBorder="1" applyAlignment="1">
      <alignment/>
    </xf>
    <xf numFmtId="0" fontId="7" fillId="0" borderId="7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1" xfId="17" applyFont="1" applyFill="1" applyBorder="1" applyAlignment="1">
      <alignment vertical="center" wrapText="1"/>
      <protection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Fill="1" applyBorder="1" applyAlignment="1">
      <alignment vertical="top" wrapText="1"/>
    </xf>
    <xf numFmtId="0" fontId="11" fillId="0" borderId="0" xfId="0" applyFont="1" applyFill="1" applyAlignment="1">
      <alignment/>
    </xf>
    <xf numFmtId="0" fontId="11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65" fontId="8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0" fontId="12" fillId="0" borderId="7" xfId="0" applyFont="1" applyBorder="1" applyAlignment="1">
      <alignment horizontal="center" vertical="center" textRotation="90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center" wrapText="1"/>
    </xf>
    <xf numFmtId="21" fontId="11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21" fontId="11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21" fontId="13" fillId="0" borderId="3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1" fontId="11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21" fontId="11" fillId="0" borderId="0" xfId="0" applyNumberFormat="1" applyFont="1" applyFill="1" applyAlignment="1">
      <alignment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1" fontId="11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top" wrapText="1"/>
    </xf>
    <xf numFmtId="21" fontId="11" fillId="0" borderId="10" xfId="0" applyNumberFormat="1" applyFont="1" applyFill="1" applyBorder="1" applyAlignment="1">
      <alignment horizontal="center" vertical="center"/>
    </xf>
    <xf numFmtId="21" fontId="13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top" wrapText="1"/>
    </xf>
    <xf numFmtId="21" fontId="11" fillId="0" borderId="0" xfId="0" applyNumberFormat="1" applyFont="1" applyFill="1" applyBorder="1" applyAlignment="1">
      <alignment horizontal="center" vertical="center"/>
    </xf>
    <xf numFmtId="21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5" fontId="13" fillId="0" borderId="1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" xfId="17" applyFont="1" applyFill="1" applyBorder="1" applyAlignment="1">
      <alignment horizontal="center" vertical="center" wrapText="1"/>
      <protection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1" xfId="17" applyFont="1" applyFill="1" applyBorder="1" applyAlignment="1">
      <alignment horizontal="center" vertical="center" wrapText="1"/>
      <protection/>
    </xf>
    <xf numFmtId="0" fontId="7" fillId="0" borderId="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Протокол ЛИЧКА_короткая_КРКондр2008 all fin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N32"/>
  <sheetViews>
    <sheetView zoomScale="75" zoomScaleNormal="75" workbookViewId="0" topLeftCell="A4">
      <selection activeCell="D40" sqref="D40"/>
    </sheetView>
  </sheetViews>
  <sheetFormatPr defaultColWidth="9.00390625" defaultRowHeight="12.75"/>
  <cols>
    <col min="1" max="1" width="5.875" style="146" customWidth="1"/>
    <col min="2" max="2" width="24.75390625" style="146" customWidth="1"/>
    <col min="3" max="3" width="8.25390625" style="146" customWidth="1"/>
    <col min="4" max="4" width="7.00390625" style="146" customWidth="1"/>
    <col min="5" max="5" width="7.00390625" style="146" hidden="1" customWidth="1"/>
    <col min="6" max="6" width="7.25390625" style="146" customWidth="1"/>
    <col min="7" max="7" width="15.375" style="146" customWidth="1"/>
    <col min="8" max="8" width="12.625" style="146" customWidth="1"/>
    <col min="9" max="9" width="10.125" style="146" customWidth="1"/>
    <col min="10" max="10" width="8.625" style="146" customWidth="1"/>
    <col min="11" max="11" width="12.375" style="146" customWidth="1"/>
    <col min="12" max="12" width="7.875" style="146" customWidth="1"/>
    <col min="13" max="13" width="12.125" style="146" customWidth="1"/>
    <col min="14" max="14" width="11.75390625" style="146" customWidth="1"/>
    <col min="15" max="15" width="13.875" style="146" customWidth="1"/>
    <col min="16" max="16" width="15.125" style="146" customWidth="1"/>
    <col min="17" max="17" width="7.625" style="146" hidden="1" customWidth="1"/>
    <col min="18" max="18" width="14.375" style="146" hidden="1" customWidth="1"/>
    <col min="19" max="19" width="14.625" style="146" customWidth="1"/>
    <col min="20" max="20" width="9.125" style="146" customWidth="1"/>
    <col min="21" max="21" width="10.25390625" style="146" bestFit="1" customWidth="1"/>
    <col min="22" max="16384" width="9.125" style="146" customWidth="1"/>
  </cols>
  <sheetData>
    <row r="1" spans="1:32" ht="52.5" customHeight="1" thickBot="1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40" ht="76.5" customHeight="1" thickBot="1" thickTop="1">
      <c r="A2" s="213" t="s">
        <v>134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</row>
    <row r="3" spans="1:21" ht="16.5" thickBot="1">
      <c r="A3" s="214" t="s">
        <v>135</v>
      </c>
      <c r="B3" s="214"/>
      <c r="C3" s="214"/>
      <c r="D3" s="214"/>
      <c r="E3" s="148"/>
      <c r="F3" s="149"/>
      <c r="R3" s="215" t="s">
        <v>1</v>
      </c>
      <c r="S3" s="215"/>
      <c r="T3" s="215"/>
      <c r="U3" s="215"/>
    </row>
    <row r="4" spans="1:21" ht="27" customHeight="1" thickBot="1">
      <c r="A4" s="205" t="s">
        <v>2</v>
      </c>
      <c r="B4" s="205" t="s">
        <v>3</v>
      </c>
      <c r="C4" s="207" t="s">
        <v>4</v>
      </c>
      <c r="D4" s="207" t="s">
        <v>5</v>
      </c>
      <c r="E4" s="207" t="s">
        <v>6</v>
      </c>
      <c r="F4" s="205" t="s">
        <v>7</v>
      </c>
      <c r="G4" s="205" t="s">
        <v>8</v>
      </c>
      <c r="H4" s="209" t="s">
        <v>9</v>
      </c>
      <c r="I4" s="211"/>
      <c r="J4" s="211"/>
      <c r="K4" s="211"/>
      <c r="L4" s="211"/>
      <c r="M4" s="210"/>
      <c r="N4" s="205" t="s">
        <v>10</v>
      </c>
      <c r="O4" s="205" t="s">
        <v>11</v>
      </c>
      <c r="P4" s="205" t="s">
        <v>136</v>
      </c>
      <c r="Q4" s="209" t="s">
        <v>12</v>
      </c>
      <c r="R4" s="210"/>
      <c r="S4" s="205" t="s">
        <v>13</v>
      </c>
      <c r="T4" s="207" t="s">
        <v>14</v>
      </c>
      <c r="U4" s="207" t="s">
        <v>15</v>
      </c>
    </row>
    <row r="5" spans="1:21" ht="134.25" customHeight="1" thickBot="1">
      <c r="A5" s="206"/>
      <c r="B5" s="206"/>
      <c r="C5" s="208"/>
      <c r="D5" s="208"/>
      <c r="E5" s="208"/>
      <c r="F5" s="206"/>
      <c r="G5" s="206"/>
      <c r="H5" s="161" t="s">
        <v>137</v>
      </c>
      <c r="I5" s="161" t="s">
        <v>138</v>
      </c>
      <c r="J5" s="161" t="s">
        <v>139</v>
      </c>
      <c r="K5" s="161" t="s">
        <v>140</v>
      </c>
      <c r="L5" s="161" t="s">
        <v>141</v>
      </c>
      <c r="M5" s="161" t="s">
        <v>142</v>
      </c>
      <c r="N5" s="206"/>
      <c r="O5" s="206"/>
      <c r="P5" s="206"/>
      <c r="Q5" s="161" t="s">
        <v>22</v>
      </c>
      <c r="R5" s="161" t="s">
        <v>23</v>
      </c>
      <c r="S5" s="206"/>
      <c r="T5" s="208"/>
      <c r="U5" s="208"/>
    </row>
    <row r="6" spans="1:21" s="151" customFormat="1" ht="39" customHeight="1">
      <c r="A6" s="162">
        <v>1</v>
      </c>
      <c r="B6" s="190" t="s">
        <v>170</v>
      </c>
      <c r="C6" s="167" t="s">
        <v>171</v>
      </c>
      <c r="D6" s="167" t="s">
        <v>74</v>
      </c>
      <c r="E6" s="167">
        <v>1</v>
      </c>
      <c r="F6" s="167">
        <v>60</v>
      </c>
      <c r="G6" s="167" t="s">
        <v>75</v>
      </c>
      <c r="H6" s="167">
        <v>0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92">
        <v>0.019976851851851853</v>
      </c>
      <c r="O6" s="192">
        <v>0</v>
      </c>
      <c r="P6" s="168">
        <f aca="true" t="shared" si="0" ref="P6:P12">N6-O6</f>
        <v>0.019976851851851853</v>
      </c>
      <c r="Q6" s="193"/>
      <c r="R6" s="193"/>
      <c r="S6" s="168">
        <f aca="true" t="shared" si="1" ref="S6:S12">P6</f>
        <v>0.019976851851851853</v>
      </c>
      <c r="T6" s="169">
        <v>1</v>
      </c>
      <c r="U6" s="198">
        <v>1</v>
      </c>
    </row>
    <row r="7" spans="1:21" s="151" customFormat="1" ht="36" customHeight="1">
      <c r="A7" s="164">
        <v>2</v>
      </c>
      <c r="B7" s="153" t="s">
        <v>72</v>
      </c>
      <c r="C7" s="154" t="s">
        <v>73</v>
      </c>
      <c r="D7" s="154" t="s">
        <v>74</v>
      </c>
      <c r="E7" s="154">
        <v>2</v>
      </c>
      <c r="F7" s="154">
        <v>60</v>
      </c>
      <c r="G7" s="154" t="s">
        <v>75</v>
      </c>
      <c r="H7" s="154">
        <v>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73">
        <v>0.028402777777777777</v>
      </c>
      <c r="O7" s="173">
        <v>0.006944444444444444</v>
      </c>
      <c r="P7" s="170">
        <f t="shared" si="0"/>
        <v>0.021458333333333333</v>
      </c>
      <c r="Q7" s="174"/>
      <c r="R7" s="174"/>
      <c r="S7" s="170">
        <f t="shared" si="1"/>
        <v>0.021458333333333333</v>
      </c>
      <c r="T7" s="171">
        <v>2</v>
      </c>
      <c r="U7" s="199">
        <v>1</v>
      </c>
    </row>
    <row r="8" spans="1:21" s="151" customFormat="1" ht="30">
      <c r="A8" s="164">
        <v>3</v>
      </c>
      <c r="B8" s="150" t="s">
        <v>77</v>
      </c>
      <c r="C8" s="154" t="s">
        <v>156</v>
      </c>
      <c r="D8" s="154" t="s">
        <v>34</v>
      </c>
      <c r="E8" s="154"/>
      <c r="F8" s="154">
        <v>6</v>
      </c>
      <c r="G8" s="154" t="s">
        <v>25</v>
      </c>
      <c r="H8" s="154">
        <v>0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70">
        <v>0.06722222222222222</v>
      </c>
      <c r="O8" s="170">
        <v>0.041666666666666664</v>
      </c>
      <c r="P8" s="170">
        <f t="shared" si="0"/>
        <v>0.02555555555555556</v>
      </c>
      <c r="Q8" s="154"/>
      <c r="R8" s="154"/>
      <c r="S8" s="170">
        <f t="shared" si="1"/>
        <v>0.02555555555555556</v>
      </c>
      <c r="T8" s="171">
        <v>3</v>
      </c>
      <c r="U8" s="200">
        <v>2</v>
      </c>
    </row>
    <row r="9" spans="1:21" s="151" customFormat="1" ht="36.75" customHeight="1">
      <c r="A9" s="164">
        <v>4</v>
      </c>
      <c r="B9" s="150" t="s">
        <v>33</v>
      </c>
      <c r="C9" s="154" t="s">
        <v>30</v>
      </c>
      <c r="D9" s="154" t="s">
        <v>34</v>
      </c>
      <c r="E9" s="172"/>
      <c r="F9" s="154">
        <v>6</v>
      </c>
      <c r="G9" s="154" t="s">
        <v>35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70">
        <v>0.0884375</v>
      </c>
      <c r="O9" s="170">
        <v>0.0625</v>
      </c>
      <c r="P9" s="170">
        <f t="shared" si="0"/>
        <v>0.025937500000000002</v>
      </c>
      <c r="Q9" s="154"/>
      <c r="R9" s="154"/>
      <c r="S9" s="170">
        <f t="shared" si="1"/>
        <v>0.025937500000000002</v>
      </c>
      <c r="T9" s="154">
        <v>4</v>
      </c>
      <c r="U9" s="199">
        <v>2</v>
      </c>
    </row>
    <row r="10" spans="1:21" s="151" customFormat="1" ht="33" customHeight="1">
      <c r="A10" s="164">
        <v>5</v>
      </c>
      <c r="B10" s="152" t="s">
        <v>143</v>
      </c>
      <c r="C10" s="154" t="s">
        <v>36</v>
      </c>
      <c r="D10" s="154" t="s">
        <v>37</v>
      </c>
      <c r="E10" s="172"/>
      <c r="F10" s="154">
        <v>4</v>
      </c>
      <c r="G10" s="154" t="s">
        <v>35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70">
        <v>0.07534722222222222</v>
      </c>
      <c r="O10" s="170">
        <v>0.04861111111111111</v>
      </c>
      <c r="P10" s="170">
        <f t="shared" si="0"/>
        <v>0.026736111111111106</v>
      </c>
      <c r="Q10" s="154"/>
      <c r="R10" s="154"/>
      <c r="S10" s="170">
        <f t="shared" si="1"/>
        <v>0.026736111111111106</v>
      </c>
      <c r="T10" s="154">
        <v>5</v>
      </c>
      <c r="U10" s="199">
        <v>2</v>
      </c>
    </row>
    <row r="11" spans="1:21" s="155" customFormat="1" ht="30">
      <c r="A11" s="164">
        <v>6</v>
      </c>
      <c r="B11" s="150" t="s">
        <v>154</v>
      </c>
      <c r="C11" s="154" t="s">
        <v>155</v>
      </c>
      <c r="D11" s="154" t="s">
        <v>24</v>
      </c>
      <c r="E11" s="154"/>
      <c r="F11" s="154">
        <v>1</v>
      </c>
      <c r="G11" s="154" t="s">
        <v>25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0</v>
      </c>
      <c r="N11" s="170">
        <v>0.09114583333333333</v>
      </c>
      <c r="O11" s="170">
        <v>0.05694444444444444</v>
      </c>
      <c r="P11" s="170">
        <f t="shared" si="0"/>
        <v>0.034201388888888885</v>
      </c>
      <c r="Q11" s="154"/>
      <c r="R11" s="154"/>
      <c r="S11" s="170">
        <f t="shared" si="1"/>
        <v>0.034201388888888885</v>
      </c>
      <c r="T11" s="154">
        <v>6</v>
      </c>
      <c r="U11" s="201">
        <v>3</v>
      </c>
    </row>
    <row r="12" spans="1:36" s="155" customFormat="1" ht="30.75" thickBot="1">
      <c r="A12" s="165">
        <v>7</v>
      </c>
      <c r="B12" s="166" t="s">
        <v>38</v>
      </c>
      <c r="C12" s="175" t="s">
        <v>39</v>
      </c>
      <c r="D12" s="175" t="s">
        <v>27</v>
      </c>
      <c r="E12" s="183"/>
      <c r="F12" s="183">
        <v>0</v>
      </c>
      <c r="G12" s="175" t="s">
        <v>35</v>
      </c>
      <c r="H12" s="175">
        <v>0</v>
      </c>
      <c r="I12" s="175">
        <v>0</v>
      </c>
      <c r="J12" s="175">
        <v>0</v>
      </c>
      <c r="K12" s="175">
        <v>0</v>
      </c>
      <c r="L12" s="175">
        <v>0</v>
      </c>
      <c r="M12" s="175">
        <v>0</v>
      </c>
      <c r="N12" s="191">
        <v>0.12704861111111113</v>
      </c>
      <c r="O12" s="191">
        <v>0.09027777777777778</v>
      </c>
      <c r="P12" s="176">
        <f t="shared" si="0"/>
        <v>0.03677083333333335</v>
      </c>
      <c r="Q12" s="183"/>
      <c r="R12" s="183"/>
      <c r="S12" s="176">
        <f t="shared" si="1"/>
        <v>0.03677083333333335</v>
      </c>
      <c r="T12" s="175">
        <v>7</v>
      </c>
      <c r="U12" s="202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</row>
    <row r="13" spans="1:36" s="155" customFormat="1" ht="15.75">
      <c r="A13" s="184"/>
      <c r="B13" s="194"/>
      <c r="C13" s="179"/>
      <c r="D13" s="179"/>
      <c r="E13" s="189"/>
      <c r="F13" s="189"/>
      <c r="G13" s="179"/>
      <c r="H13" s="179"/>
      <c r="I13" s="179"/>
      <c r="J13" s="179"/>
      <c r="K13" s="179"/>
      <c r="L13" s="179"/>
      <c r="M13" s="179"/>
      <c r="N13" s="195"/>
      <c r="O13" s="195"/>
      <c r="P13" s="196"/>
      <c r="Q13" s="189"/>
      <c r="R13" s="189"/>
      <c r="S13" s="196"/>
      <c r="T13" s="197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</row>
    <row r="14" spans="1:36" s="155" customFormat="1" ht="15.75">
      <c r="A14" s="184"/>
      <c r="B14" s="194"/>
      <c r="C14" s="179"/>
      <c r="D14" s="179"/>
      <c r="E14" s="189"/>
      <c r="F14" s="189"/>
      <c r="G14" s="179"/>
      <c r="H14" s="179"/>
      <c r="I14" s="179"/>
      <c r="J14" s="179"/>
      <c r="K14" s="179"/>
      <c r="L14" s="179"/>
      <c r="M14" s="179"/>
      <c r="N14" s="195"/>
      <c r="O14" s="195"/>
      <c r="P14" s="196"/>
      <c r="Q14" s="189"/>
      <c r="R14" s="189"/>
      <c r="S14" s="196"/>
      <c r="T14" s="197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</row>
    <row r="15" spans="2:23" ht="15">
      <c r="B15" s="146" t="s">
        <v>179</v>
      </c>
      <c r="H15" s="116" t="s">
        <v>181</v>
      </c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8:23" ht="15">
      <c r="H16" s="116" t="s">
        <v>182</v>
      </c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</row>
    <row r="17" spans="8:23" ht="15">
      <c r="H17" s="116" t="s">
        <v>183</v>
      </c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</row>
    <row r="19" spans="2:11" ht="15">
      <c r="B19" s="146" t="s">
        <v>144</v>
      </c>
      <c r="D19" s="146" t="s">
        <v>175</v>
      </c>
      <c r="H19" s="141" t="s">
        <v>146</v>
      </c>
      <c r="I19" s="141"/>
      <c r="J19" s="141"/>
      <c r="K19" s="146" t="s">
        <v>147</v>
      </c>
    </row>
    <row r="22" spans="6:10" ht="15">
      <c r="F22" s="187"/>
      <c r="G22" s="187"/>
      <c r="H22" s="187"/>
      <c r="I22" s="187"/>
      <c r="J22" s="187"/>
    </row>
    <row r="23" spans="6:9" ht="15">
      <c r="F23" s="187"/>
      <c r="G23" s="187"/>
      <c r="H23" s="187"/>
      <c r="I23" s="187"/>
    </row>
    <row r="24" spans="6:10" ht="15">
      <c r="F24" s="187"/>
      <c r="G24" s="179"/>
      <c r="H24" s="187"/>
      <c r="I24" s="187"/>
      <c r="J24" s="187"/>
    </row>
    <row r="25" spans="6:10" ht="15">
      <c r="F25" s="187"/>
      <c r="G25" s="179"/>
      <c r="H25" s="187"/>
      <c r="I25" s="187"/>
      <c r="J25" s="187"/>
    </row>
    <row r="26" spans="6:10" ht="15">
      <c r="F26" s="187"/>
      <c r="G26" s="179"/>
      <c r="H26" s="187"/>
      <c r="I26" s="187"/>
      <c r="J26" s="187"/>
    </row>
    <row r="27" spans="6:10" ht="15">
      <c r="F27" s="187"/>
      <c r="G27" s="179"/>
      <c r="H27" s="187"/>
      <c r="I27" s="187"/>
      <c r="J27" s="187"/>
    </row>
    <row r="28" spans="6:10" ht="15">
      <c r="F28" s="187"/>
      <c r="G28" s="179"/>
      <c r="H28" s="187"/>
      <c r="I28" s="187"/>
      <c r="J28" s="187"/>
    </row>
    <row r="29" spans="6:10" ht="15">
      <c r="F29" s="187"/>
      <c r="G29" s="179"/>
      <c r="H29" s="187"/>
      <c r="I29" s="187"/>
      <c r="J29" s="187"/>
    </row>
    <row r="30" spans="6:10" ht="15">
      <c r="F30" s="187"/>
      <c r="G30" s="187"/>
      <c r="H30" s="187"/>
      <c r="I30" s="187"/>
      <c r="J30" s="187"/>
    </row>
    <row r="31" spans="6:10" ht="15">
      <c r="F31" s="187"/>
      <c r="G31" s="187"/>
      <c r="H31" s="187"/>
      <c r="I31" s="187"/>
      <c r="J31" s="187"/>
    </row>
    <row r="32" spans="6:10" ht="15">
      <c r="F32" s="187"/>
      <c r="G32" s="187"/>
      <c r="H32" s="187"/>
      <c r="I32" s="187"/>
      <c r="J32" s="187"/>
    </row>
  </sheetData>
  <mergeCells count="23">
    <mergeCell ref="H17:W17"/>
    <mergeCell ref="A1:U1"/>
    <mergeCell ref="A2:U2"/>
    <mergeCell ref="A3:D3"/>
    <mergeCell ref="R3:U3"/>
    <mergeCell ref="A4:A5"/>
    <mergeCell ref="B4:B5"/>
    <mergeCell ref="C4:C5"/>
    <mergeCell ref="D4:D5"/>
    <mergeCell ref="E4:E5"/>
    <mergeCell ref="F4:F5"/>
    <mergeCell ref="G4:G5"/>
    <mergeCell ref="H4:M4"/>
    <mergeCell ref="S4:S5"/>
    <mergeCell ref="T4:T5"/>
    <mergeCell ref="U4:U5"/>
    <mergeCell ref="H19:J19"/>
    <mergeCell ref="H15:W15"/>
    <mergeCell ref="H16:W16"/>
    <mergeCell ref="N4:N5"/>
    <mergeCell ref="O4:O5"/>
    <mergeCell ref="P4:P5"/>
    <mergeCell ref="Q4:R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O31"/>
  <sheetViews>
    <sheetView zoomScale="75" zoomScaleNormal="75" workbookViewId="0" topLeftCell="A4">
      <selection activeCell="G40" sqref="G40"/>
    </sheetView>
  </sheetViews>
  <sheetFormatPr defaultColWidth="9.00390625" defaultRowHeight="12.75"/>
  <cols>
    <col min="1" max="1" width="5.875" style="146" customWidth="1"/>
    <col min="2" max="2" width="28.00390625" style="146" customWidth="1"/>
    <col min="3" max="3" width="8.25390625" style="146" customWidth="1"/>
    <col min="4" max="4" width="7.00390625" style="146" customWidth="1"/>
    <col min="5" max="5" width="7.00390625" style="146" hidden="1" customWidth="1"/>
    <col min="6" max="6" width="7.25390625" style="146" customWidth="1"/>
    <col min="7" max="7" width="18.125" style="146" customWidth="1"/>
    <col min="8" max="8" width="20.00390625" style="146" customWidth="1"/>
    <col min="9" max="9" width="7.375" style="146" customWidth="1"/>
    <col min="10" max="10" width="8.00390625" style="146" customWidth="1"/>
    <col min="11" max="11" width="11.625" style="146" customWidth="1"/>
    <col min="12" max="12" width="13.25390625" style="146" customWidth="1"/>
    <col min="13" max="13" width="7.25390625" style="146" customWidth="1"/>
    <col min="14" max="14" width="12.375" style="146" customWidth="1"/>
    <col min="15" max="15" width="11.00390625" style="146" customWidth="1"/>
    <col min="16" max="16" width="9.75390625" style="146" customWidth="1"/>
    <col min="17" max="17" width="13.25390625" style="146" customWidth="1"/>
    <col min="18" max="18" width="7.625" style="146" hidden="1" customWidth="1"/>
    <col min="19" max="19" width="14.375" style="146" hidden="1" customWidth="1"/>
    <col min="20" max="20" width="14.125" style="146" customWidth="1"/>
    <col min="21" max="21" width="9.125" style="146" customWidth="1"/>
    <col min="22" max="22" width="10.25390625" style="146" bestFit="1" customWidth="1"/>
    <col min="23" max="16384" width="9.125" style="146" customWidth="1"/>
  </cols>
  <sheetData>
    <row r="1" spans="1:33" ht="52.5" customHeight="1" thickBot="1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41" ht="76.5" customHeight="1" thickBot="1" thickTop="1">
      <c r="A2" s="213" t="s">
        <v>148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</row>
    <row r="3" spans="1:22" ht="16.5" thickBot="1">
      <c r="A3" s="214" t="s">
        <v>135</v>
      </c>
      <c r="B3" s="214"/>
      <c r="C3" s="214"/>
      <c r="D3" s="214"/>
      <c r="E3" s="148"/>
      <c r="F3" s="149"/>
      <c r="S3" s="215" t="s">
        <v>1</v>
      </c>
      <c r="T3" s="215"/>
      <c r="U3" s="215"/>
      <c r="V3" s="215"/>
    </row>
    <row r="4" spans="1:22" ht="27" customHeight="1" thickBot="1">
      <c r="A4" s="205" t="s">
        <v>2</v>
      </c>
      <c r="B4" s="205" t="s">
        <v>3</v>
      </c>
      <c r="C4" s="207" t="s">
        <v>4</v>
      </c>
      <c r="D4" s="207" t="s">
        <v>5</v>
      </c>
      <c r="E4" s="207" t="s">
        <v>6</v>
      </c>
      <c r="F4" s="205" t="s">
        <v>7</v>
      </c>
      <c r="G4" s="205" t="s">
        <v>8</v>
      </c>
      <c r="H4" s="216" t="s">
        <v>115</v>
      </c>
      <c r="I4" s="209" t="s">
        <v>9</v>
      </c>
      <c r="J4" s="211"/>
      <c r="K4" s="211"/>
      <c r="L4" s="211"/>
      <c r="M4" s="211"/>
      <c r="N4" s="210"/>
      <c r="O4" s="205" t="s">
        <v>10</v>
      </c>
      <c r="P4" s="205" t="s">
        <v>11</v>
      </c>
      <c r="Q4" s="205" t="s">
        <v>136</v>
      </c>
      <c r="R4" s="209" t="s">
        <v>12</v>
      </c>
      <c r="S4" s="210"/>
      <c r="T4" s="205" t="s">
        <v>13</v>
      </c>
      <c r="U4" s="207" t="s">
        <v>14</v>
      </c>
      <c r="V4" s="207" t="s">
        <v>15</v>
      </c>
    </row>
    <row r="5" spans="1:22" ht="128.25" customHeight="1" thickBot="1">
      <c r="A5" s="206"/>
      <c r="B5" s="206"/>
      <c r="C5" s="208"/>
      <c r="D5" s="208"/>
      <c r="E5" s="208"/>
      <c r="F5" s="206"/>
      <c r="G5" s="206"/>
      <c r="H5" s="217"/>
      <c r="I5" s="161" t="s">
        <v>137</v>
      </c>
      <c r="J5" s="161" t="s">
        <v>138</v>
      </c>
      <c r="K5" s="161" t="s">
        <v>139</v>
      </c>
      <c r="L5" s="161" t="s">
        <v>140</v>
      </c>
      <c r="M5" s="161" t="s">
        <v>141</v>
      </c>
      <c r="N5" s="161" t="s">
        <v>142</v>
      </c>
      <c r="O5" s="206"/>
      <c r="P5" s="206"/>
      <c r="Q5" s="206"/>
      <c r="R5" s="161" t="s">
        <v>22</v>
      </c>
      <c r="S5" s="161" t="s">
        <v>23</v>
      </c>
      <c r="T5" s="206"/>
      <c r="U5" s="208"/>
      <c r="V5" s="208"/>
    </row>
    <row r="6" spans="1:22" s="151" customFormat="1" ht="33.75" customHeight="1">
      <c r="A6" s="162">
        <v>1</v>
      </c>
      <c r="B6" s="163" t="s">
        <v>160</v>
      </c>
      <c r="C6" s="167" t="s">
        <v>161</v>
      </c>
      <c r="D6" s="167" t="s">
        <v>162</v>
      </c>
      <c r="E6" s="167"/>
      <c r="F6" s="167">
        <v>40</v>
      </c>
      <c r="G6" s="167" t="s">
        <v>35</v>
      </c>
      <c r="H6" s="167" t="s">
        <v>116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92">
        <v>0.03019675925925926</v>
      </c>
      <c r="P6" s="192">
        <v>0.013888888888888888</v>
      </c>
      <c r="Q6" s="168">
        <f aca="true" t="shared" si="0" ref="Q6:Q11">O6-P6</f>
        <v>0.016307870370370372</v>
      </c>
      <c r="R6" s="193"/>
      <c r="S6" s="193"/>
      <c r="T6" s="168">
        <f aca="true" t="shared" si="1" ref="T6:T11">Q6</f>
        <v>0.016307870370370372</v>
      </c>
      <c r="U6" s="169">
        <v>1</v>
      </c>
      <c r="V6" s="198">
        <v>1</v>
      </c>
    </row>
    <row r="7" spans="1:22" s="151" customFormat="1" ht="36" customHeight="1">
      <c r="A7" s="164">
        <v>2</v>
      </c>
      <c r="B7" s="150" t="s">
        <v>55</v>
      </c>
      <c r="C7" s="154" t="s">
        <v>56</v>
      </c>
      <c r="D7" s="154" t="s">
        <v>34</v>
      </c>
      <c r="E7" s="154"/>
      <c r="F7" s="154">
        <v>6</v>
      </c>
      <c r="G7" s="154" t="s">
        <v>57</v>
      </c>
      <c r="H7" s="154" t="s">
        <v>120</v>
      </c>
      <c r="I7" s="154">
        <v>0</v>
      </c>
      <c r="J7" s="154">
        <v>0</v>
      </c>
      <c r="K7" s="154">
        <v>0</v>
      </c>
      <c r="L7" s="154">
        <v>0</v>
      </c>
      <c r="M7" s="154">
        <v>0</v>
      </c>
      <c r="N7" s="154">
        <v>0</v>
      </c>
      <c r="O7" s="170">
        <v>0.09574074074074074</v>
      </c>
      <c r="P7" s="170">
        <v>0.07291666666666667</v>
      </c>
      <c r="Q7" s="170">
        <f t="shared" si="0"/>
        <v>0.022824074074074066</v>
      </c>
      <c r="R7" s="154"/>
      <c r="S7" s="154"/>
      <c r="T7" s="170">
        <f t="shared" si="1"/>
        <v>0.022824074074074066</v>
      </c>
      <c r="U7" s="171">
        <v>2</v>
      </c>
      <c r="V7" s="199">
        <v>3</v>
      </c>
    </row>
    <row r="8" spans="1:22" s="155" customFormat="1" ht="30">
      <c r="A8" s="164">
        <v>3</v>
      </c>
      <c r="B8" s="150" t="s">
        <v>158</v>
      </c>
      <c r="C8" s="154" t="s">
        <v>159</v>
      </c>
      <c r="D8" s="154" t="s">
        <v>37</v>
      </c>
      <c r="E8" s="154"/>
      <c r="F8" s="154">
        <v>4</v>
      </c>
      <c r="G8" s="154" t="s">
        <v>35</v>
      </c>
      <c r="H8" s="154" t="s">
        <v>116</v>
      </c>
      <c r="I8" s="154">
        <v>0</v>
      </c>
      <c r="J8" s="154">
        <v>0</v>
      </c>
      <c r="K8" s="154">
        <v>0</v>
      </c>
      <c r="L8" s="154">
        <v>0</v>
      </c>
      <c r="M8" s="154">
        <v>0</v>
      </c>
      <c r="N8" s="154">
        <v>0</v>
      </c>
      <c r="O8" s="170">
        <v>0.04697916666666666</v>
      </c>
      <c r="P8" s="170">
        <v>0.020833333333333332</v>
      </c>
      <c r="Q8" s="170">
        <f t="shared" si="0"/>
        <v>0.02614583333333333</v>
      </c>
      <c r="R8" s="154"/>
      <c r="S8" s="154"/>
      <c r="T8" s="170">
        <f t="shared" si="1"/>
        <v>0.02614583333333333</v>
      </c>
      <c r="U8" s="171">
        <v>3</v>
      </c>
      <c r="V8" s="201"/>
    </row>
    <row r="9" spans="1:23" s="155" customFormat="1" ht="34.5" customHeight="1">
      <c r="A9" s="164">
        <v>4</v>
      </c>
      <c r="B9" s="150" t="s">
        <v>149</v>
      </c>
      <c r="C9" s="154" t="s">
        <v>150</v>
      </c>
      <c r="D9" s="154" t="s">
        <v>34</v>
      </c>
      <c r="E9" s="154"/>
      <c r="F9" s="154">
        <v>6</v>
      </c>
      <c r="G9" s="154" t="s">
        <v>25</v>
      </c>
      <c r="H9" s="154" t="s">
        <v>118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70">
        <v>0.05484953703703704</v>
      </c>
      <c r="P9" s="170">
        <v>0.027777777777777776</v>
      </c>
      <c r="Q9" s="170">
        <f t="shared" si="0"/>
        <v>0.02707175925925926</v>
      </c>
      <c r="R9" s="154"/>
      <c r="S9" s="154"/>
      <c r="T9" s="170">
        <f t="shared" si="1"/>
        <v>0.02707175925925926</v>
      </c>
      <c r="U9" s="154">
        <v>4</v>
      </c>
      <c r="V9" s="201"/>
      <c r="W9" s="181"/>
    </row>
    <row r="10" spans="1:22" s="151" customFormat="1" ht="32.25" customHeight="1">
      <c r="A10" s="164">
        <v>5</v>
      </c>
      <c r="B10" s="152" t="s">
        <v>172</v>
      </c>
      <c r="C10" s="154" t="s">
        <v>36</v>
      </c>
      <c r="D10" s="154" t="s">
        <v>173</v>
      </c>
      <c r="E10" s="154"/>
      <c r="F10" s="154">
        <v>11</v>
      </c>
      <c r="G10" s="9" t="s">
        <v>31</v>
      </c>
      <c r="H10" s="154" t="s">
        <v>131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70">
        <v>0.06436342592592592</v>
      </c>
      <c r="P10" s="170">
        <v>0.034722222222222224</v>
      </c>
      <c r="Q10" s="170">
        <f t="shared" si="0"/>
        <v>0.029641203703703697</v>
      </c>
      <c r="R10" s="154"/>
      <c r="S10" s="154"/>
      <c r="T10" s="170">
        <f t="shared" si="1"/>
        <v>0.029641203703703697</v>
      </c>
      <c r="U10" s="154">
        <v>5</v>
      </c>
      <c r="V10" s="199"/>
    </row>
    <row r="11" spans="1:22" s="151" customFormat="1" ht="30" customHeight="1" thickBot="1">
      <c r="A11" s="165">
        <v>6</v>
      </c>
      <c r="B11" s="182" t="s">
        <v>151</v>
      </c>
      <c r="C11" s="175" t="s">
        <v>152</v>
      </c>
      <c r="D11" s="175" t="s">
        <v>24</v>
      </c>
      <c r="E11" s="183"/>
      <c r="F11" s="183">
        <v>2</v>
      </c>
      <c r="G11" s="175" t="s">
        <v>46</v>
      </c>
      <c r="H11" s="175" t="s">
        <v>130</v>
      </c>
      <c r="I11" s="175">
        <v>0</v>
      </c>
      <c r="J11" s="175">
        <v>0</v>
      </c>
      <c r="K11" s="175">
        <v>0</v>
      </c>
      <c r="L11" s="175">
        <v>0</v>
      </c>
      <c r="M11" s="175">
        <v>0</v>
      </c>
      <c r="N11" s="175">
        <v>0</v>
      </c>
      <c r="O11" s="203">
        <v>0.11671296296296296</v>
      </c>
      <c r="P11" s="203">
        <v>0.08055555555555556</v>
      </c>
      <c r="Q11" s="176">
        <f t="shared" si="0"/>
        <v>0.0361574074074074</v>
      </c>
      <c r="R11" s="177"/>
      <c r="S11" s="176"/>
      <c r="T11" s="176">
        <f t="shared" si="1"/>
        <v>0.0361574074074074</v>
      </c>
      <c r="U11" s="175">
        <v>6</v>
      </c>
      <c r="V11" s="204"/>
    </row>
    <row r="12" spans="1:22" s="151" customFormat="1" ht="30" customHeight="1">
      <c r="A12" s="184"/>
      <c r="B12" s="178"/>
      <c r="C12" s="179"/>
      <c r="D12" s="179"/>
      <c r="E12" s="179"/>
      <c r="F12" s="179"/>
      <c r="G12" s="19"/>
      <c r="H12" s="179"/>
      <c r="I12" s="184"/>
      <c r="J12" s="184"/>
      <c r="K12" s="184"/>
      <c r="L12" s="184"/>
      <c r="M12" s="184"/>
      <c r="N12" s="184"/>
      <c r="O12" s="185"/>
      <c r="P12" s="185"/>
      <c r="Q12" s="185"/>
      <c r="R12" s="184"/>
      <c r="S12" s="184"/>
      <c r="T12" s="185"/>
      <c r="U12" s="186"/>
      <c r="V12" s="184"/>
    </row>
    <row r="13" spans="2:22" ht="15">
      <c r="B13" s="146" t="s">
        <v>174</v>
      </c>
      <c r="G13" s="116" t="s">
        <v>176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</row>
    <row r="14" spans="7:22" ht="15">
      <c r="G14" s="116" t="s">
        <v>177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</row>
    <row r="15" spans="7:22" ht="15">
      <c r="G15" s="116" t="s">
        <v>178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</row>
    <row r="18" spans="2:12" ht="15">
      <c r="B18" s="146" t="s">
        <v>144</v>
      </c>
      <c r="D18" s="146" t="s">
        <v>145</v>
      </c>
      <c r="I18" s="146" t="s">
        <v>146</v>
      </c>
      <c r="L18" s="146" t="s">
        <v>153</v>
      </c>
    </row>
    <row r="23" spans="6:8" ht="15">
      <c r="F23" s="187"/>
      <c r="G23" s="187"/>
      <c r="H23" s="187"/>
    </row>
    <row r="24" spans="6:8" ht="15">
      <c r="F24" s="180"/>
      <c r="G24" s="187"/>
      <c r="H24" s="187"/>
    </row>
    <row r="25" spans="6:8" ht="15">
      <c r="F25" s="184"/>
      <c r="G25" s="188"/>
      <c r="H25" s="187"/>
    </row>
    <row r="26" spans="6:8" ht="15">
      <c r="F26" s="184"/>
      <c r="G26" s="188"/>
      <c r="H26" s="187"/>
    </row>
    <row r="27" spans="6:8" ht="15">
      <c r="F27" s="189"/>
      <c r="G27" s="188"/>
      <c r="H27" s="187"/>
    </row>
    <row r="28" spans="6:8" ht="15">
      <c r="F28" s="184"/>
      <c r="G28" s="188"/>
      <c r="H28" s="187"/>
    </row>
    <row r="29" spans="6:8" ht="15">
      <c r="F29" s="179"/>
      <c r="G29" s="187"/>
      <c r="H29" s="187"/>
    </row>
    <row r="30" spans="6:8" ht="15">
      <c r="F30" s="187"/>
      <c r="G30" s="187"/>
      <c r="H30" s="187"/>
    </row>
    <row r="31" spans="6:8" ht="15">
      <c r="F31" s="187"/>
      <c r="G31" s="187"/>
      <c r="H31" s="187"/>
    </row>
  </sheetData>
  <mergeCells count="23">
    <mergeCell ref="G15:V15"/>
    <mergeCell ref="A1:V1"/>
    <mergeCell ref="A2:V2"/>
    <mergeCell ref="A3:D3"/>
    <mergeCell ref="S3:V3"/>
    <mergeCell ref="A4:A5"/>
    <mergeCell ref="B4:B5"/>
    <mergeCell ref="C4:C5"/>
    <mergeCell ref="D4:D5"/>
    <mergeCell ref="E4:E5"/>
    <mergeCell ref="F4:F5"/>
    <mergeCell ref="G4:G5"/>
    <mergeCell ref="I4:N4"/>
    <mergeCell ref="G13:V13"/>
    <mergeCell ref="G14:V14"/>
    <mergeCell ref="T4:T5"/>
    <mergeCell ref="U4:U5"/>
    <mergeCell ref="V4:V5"/>
    <mergeCell ref="H4:H5"/>
    <mergeCell ref="O4:O5"/>
    <mergeCell ref="P4:P5"/>
    <mergeCell ref="Q4:Q5"/>
    <mergeCell ref="R4:S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BB31"/>
  <sheetViews>
    <sheetView zoomScale="50" zoomScaleNormal="50" workbookViewId="0" topLeftCell="A1">
      <selection activeCell="D30" sqref="D30"/>
    </sheetView>
  </sheetViews>
  <sheetFormatPr defaultColWidth="9.00390625" defaultRowHeight="12.75"/>
  <cols>
    <col min="1" max="1" width="7.25390625" style="115" customWidth="1"/>
    <col min="2" max="2" width="36.875" style="115" customWidth="1"/>
    <col min="3" max="3" width="8.25390625" style="115" customWidth="1"/>
    <col min="4" max="4" width="7.00390625" style="115" customWidth="1"/>
    <col min="5" max="5" width="7.00390625" style="115" hidden="1" customWidth="1"/>
    <col min="6" max="6" width="10.25390625" style="115" customWidth="1"/>
    <col min="7" max="7" width="23.25390625" style="115" customWidth="1"/>
    <col min="8" max="8" width="25.875" style="115" customWidth="1"/>
    <col min="9" max="9" width="7.75390625" style="115" customWidth="1"/>
    <col min="10" max="10" width="8.875" style="115" customWidth="1"/>
    <col min="11" max="11" width="7.00390625" style="115" customWidth="1"/>
    <col min="12" max="12" width="6.875" style="115" customWidth="1"/>
    <col min="13" max="13" width="7.00390625" style="115" customWidth="1"/>
    <col min="14" max="14" width="8.875" style="115" customWidth="1"/>
    <col min="15" max="15" width="15.125" style="115" customWidth="1"/>
    <col min="16" max="16" width="14.375" style="115" customWidth="1"/>
    <col min="17" max="17" width="17.75390625" style="115" customWidth="1"/>
    <col min="18" max="18" width="7.625" style="115" customWidth="1"/>
    <col min="19" max="19" width="12.375" style="115" customWidth="1"/>
    <col min="20" max="20" width="18.25390625" style="115" customWidth="1"/>
    <col min="21" max="21" width="6.75390625" style="115" customWidth="1"/>
    <col min="22" max="22" width="13.75390625" style="115" customWidth="1"/>
    <col min="23" max="23" width="9.125" style="115" customWidth="1"/>
    <col min="24" max="24" width="12.625" style="115" hidden="1" customWidth="1"/>
    <col min="25" max="16384" width="9.125" style="115" customWidth="1"/>
  </cols>
  <sheetData>
    <row r="1" spans="1:54" s="112" customFormat="1" ht="52.5" customHeight="1" thickBo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</row>
    <row r="2" spans="1:54" s="112" customFormat="1" ht="92.25" customHeight="1" thickBot="1" thickTop="1">
      <c r="A2" s="224" t="s">
        <v>119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</row>
    <row r="3" spans="1:54" ht="21" thickBot="1">
      <c r="A3" s="225" t="s">
        <v>114</v>
      </c>
      <c r="B3" s="225"/>
      <c r="C3" s="225"/>
      <c r="D3" s="225"/>
      <c r="E3" s="113"/>
      <c r="F3" s="114"/>
      <c r="S3" s="225" t="s">
        <v>1</v>
      </c>
      <c r="T3" s="225"/>
      <c r="U3" s="225"/>
      <c r="V3" s="225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</row>
    <row r="4" spans="1:54" ht="48" customHeight="1" thickBot="1">
      <c r="A4" s="219" t="s">
        <v>2</v>
      </c>
      <c r="B4" s="219" t="s">
        <v>3</v>
      </c>
      <c r="C4" s="221" t="s">
        <v>4</v>
      </c>
      <c r="D4" s="221" t="s">
        <v>5</v>
      </c>
      <c r="E4" s="221" t="s">
        <v>6</v>
      </c>
      <c r="F4" s="219" t="s">
        <v>7</v>
      </c>
      <c r="G4" s="219" t="s">
        <v>8</v>
      </c>
      <c r="H4" s="219" t="s">
        <v>115</v>
      </c>
      <c r="I4" s="226" t="s">
        <v>9</v>
      </c>
      <c r="J4" s="227"/>
      <c r="K4" s="227"/>
      <c r="L4" s="227"/>
      <c r="M4" s="227"/>
      <c r="N4" s="228"/>
      <c r="O4" s="219" t="s">
        <v>10</v>
      </c>
      <c r="P4" s="219" t="s">
        <v>11</v>
      </c>
      <c r="Q4" s="219" t="s">
        <v>53</v>
      </c>
      <c r="R4" s="226" t="s">
        <v>12</v>
      </c>
      <c r="S4" s="228"/>
      <c r="T4" s="219" t="s">
        <v>13</v>
      </c>
      <c r="U4" s="221" t="s">
        <v>14</v>
      </c>
      <c r="V4" s="221" t="s">
        <v>108</v>
      </c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</row>
    <row r="5" spans="1:22" ht="138" customHeight="1" thickBot="1">
      <c r="A5" s="220"/>
      <c r="B5" s="220"/>
      <c r="C5" s="222"/>
      <c r="D5" s="222"/>
      <c r="E5" s="222"/>
      <c r="F5" s="220"/>
      <c r="G5" s="220"/>
      <c r="H5" s="220"/>
      <c r="I5" s="118" t="s">
        <v>16</v>
      </c>
      <c r="J5" s="118" t="s">
        <v>17</v>
      </c>
      <c r="K5" s="118" t="s">
        <v>18</v>
      </c>
      <c r="L5" s="118" t="s">
        <v>19</v>
      </c>
      <c r="M5" s="118" t="s">
        <v>20</v>
      </c>
      <c r="N5" s="118" t="s">
        <v>21</v>
      </c>
      <c r="O5" s="220"/>
      <c r="P5" s="220"/>
      <c r="Q5" s="220"/>
      <c r="R5" s="118" t="s">
        <v>22</v>
      </c>
      <c r="S5" s="118" t="s">
        <v>23</v>
      </c>
      <c r="T5" s="220"/>
      <c r="U5" s="222"/>
      <c r="V5" s="222"/>
    </row>
    <row r="6" spans="1:24" ht="52.5" customHeight="1">
      <c r="A6" s="72">
        <v>1</v>
      </c>
      <c r="B6" s="119" t="s">
        <v>50</v>
      </c>
      <c r="C6" s="73" t="s">
        <v>36</v>
      </c>
      <c r="D6" s="73" t="s">
        <v>37</v>
      </c>
      <c r="E6" s="252">
        <v>10</v>
      </c>
      <c r="F6" s="73">
        <v>4</v>
      </c>
      <c r="G6" s="73" t="s">
        <v>35</v>
      </c>
      <c r="H6" s="73" t="s">
        <v>116</v>
      </c>
      <c r="I6" s="73">
        <v>0</v>
      </c>
      <c r="J6" s="73">
        <v>6</v>
      </c>
      <c r="K6" s="73">
        <v>0</v>
      </c>
      <c r="L6" s="73">
        <v>0</v>
      </c>
      <c r="M6" s="73">
        <v>0</v>
      </c>
      <c r="N6" s="73">
        <v>0</v>
      </c>
      <c r="O6" s="120">
        <v>0.07350694444444444</v>
      </c>
      <c r="P6" s="120">
        <v>0.06458333333333334</v>
      </c>
      <c r="Q6" s="120">
        <f aca="true" t="shared" si="0" ref="Q6:Q13">O6-P6</f>
        <v>0.008923611111111104</v>
      </c>
      <c r="R6" s="73">
        <f aca="true" t="shared" si="1" ref="R6:R13">SUM(I6:N6)</f>
        <v>6</v>
      </c>
      <c r="S6" s="120">
        <f aca="true" t="shared" si="2" ref="S6:S13">R6*X6</f>
        <v>0.0006944444444444444</v>
      </c>
      <c r="T6" s="120">
        <f aca="true" t="shared" si="3" ref="T6:T13">Q6+S6</f>
        <v>0.009618055555555548</v>
      </c>
      <c r="U6" s="121">
        <v>1</v>
      </c>
      <c r="V6" s="122">
        <v>2</v>
      </c>
      <c r="X6" s="74">
        <v>0.00011574074074074073</v>
      </c>
    </row>
    <row r="7" spans="1:24" ht="50.25" customHeight="1">
      <c r="A7" s="123">
        <v>2</v>
      </c>
      <c r="B7" s="124" t="s">
        <v>33</v>
      </c>
      <c r="C7" s="75" t="s">
        <v>30</v>
      </c>
      <c r="D7" s="75" t="s">
        <v>34</v>
      </c>
      <c r="E7" s="125">
        <v>9</v>
      </c>
      <c r="F7" s="75">
        <v>6</v>
      </c>
      <c r="G7" s="75" t="s">
        <v>35</v>
      </c>
      <c r="H7" s="75" t="s">
        <v>116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126">
        <v>0.02946759259259259</v>
      </c>
      <c r="P7" s="126">
        <v>0.019444444444444445</v>
      </c>
      <c r="Q7" s="126">
        <f t="shared" si="0"/>
        <v>0.010023148148148146</v>
      </c>
      <c r="R7" s="75">
        <f t="shared" si="1"/>
        <v>0</v>
      </c>
      <c r="S7" s="126">
        <f t="shared" si="2"/>
        <v>0</v>
      </c>
      <c r="T7" s="126">
        <f t="shared" si="3"/>
        <v>0.010023148148148146</v>
      </c>
      <c r="U7" s="127">
        <v>2</v>
      </c>
      <c r="V7" s="128">
        <v>3</v>
      </c>
      <c r="X7" s="74">
        <v>0.00011574074074074073</v>
      </c>
    </row>
    <row r="8" spans="1:24" ht="50.25" customHeight="1">
      <c r="A8" s="123">
        <v>3</v>
      </c>
      <c r="B8" s="129" t="s">
        <v>44</v>
      </c>
      <c r="C8" s="75" t="s">
        <v>45</v>
      </c>
      <c r="D8" s="75" t="s">
        <v>27</v>
      </c>
      <c r="E8" s="125">
        <v>26</v>
      </c>
      <c r="F8" s="75">
        <v>0</v>
      </c>
      <c r="G8" s="75" t="s">
        <v>35</v>
      </c>
      <c r="H8" s="75" t="s">
        <v>116</v>
      </c>
      <c r="I8" s="75">
        <v>0</v>
      </c>
      <c r="J8" s="75">
        <v>0</v>
      </c>
      <c r="K8" s="75">
        <v>1</v>
      </c>
      <c r="L8" s="75">
        <v>3</v>
      </c>
      <c r="M8" s="75">
        <v>0</v>
      </c>
      <c r="N8" s="75">
        <v>0</v>
      </c>
      <c r="O8" s="126">
        <v>0.10200231481481481</v>
      </c>
      <c r="P8" s="126">
        <v>0.08958333333333333</v>
      </c>
      <c r="Q8" s="126">
        <f t="shared" si="0"/>
        <v>0.012418981481481475</v>
      </c>
      <c r="R8" s="75">
        <f t="shared" si="1"/>
        <v>4</v>
      </c>
      <c r="S8" s="126">
        <f t="shared" si="2"/>
        <v>0.000462962962962964</v>
      </c>
      <c r="T8" s="126">
        <f t="shared" si="3"/>
        <v>0.012881944444444439</v>
      </c>
      <c r="U8" s="127">
        <v>3</v>
      </c>
      <c r="V8" s="128" t="s">
        <v>51</v>
      </c>
      <c r="X8" s="74">
        <v>0.000115740740740741</v>
      </c>
    </row>
    <row r="9" spans="1:24" ht="46.5" customHeight="1">
      <c r="A9" s="123">
        <v>4</v>
      </c>
      <c r="B9" s="124" t="s">
        <v>38</v>
      </c>
      <c r="C9" s="75" t="s">
        <v>39</v>
      </c>
      <c r="D9" s="75" t="s">
        <v>27</v>
      </c>
      <c r="E9" s="125">
        <v>17</v>
      </c>
      <c r="F9" s="125">
        <v>0</v>
      </c>
      <c r="G9" s="75" t="s">
        <v>35</v>
      </c>
      <c r="H9" s="75" t="s">
        <v>116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30">
        <v>0.06288194444444445</v>
      </c>
      <c r="P9" s="130">
        <v>0.05</v>
      </c>
      <c r="Q9" s="126">
        <f t="shared" si="0"/>
        <v>0.012881944444444446</v>
      </c>
      <c r="R9" s="75">
        <f t="shared" si="1"/>
        <v>0</v>
      </c>
      <c r="S9" s="126">
        <f t="shared" si="2"/>
        <v>0</v>
      </c>
      <c r="T9" s="126">
        <f t="shared" si="3"/>
        <v>0.012881944444444446</v>
      </c>
      <c r="U9" s="75">
        <v>3</v>
      </c>
      <c r="V9" s="128"/>
      <c r="X9" s="74">
        <v>0.000115740740740741</v>
      </c>
    </row>
    <row r="10" spans="1:24" ht="46.5" customHeight="1">
      <c r="A10" s="123">
        <v>5</v>
      </c>
      <c r="B10" s="131" t="s">
        <v>41</v>
      </c>
      <c r="C10" s="75" t="s">
        <v>42</v>
      </c>
      <c r="D10" s="75" t="s">
        <v>43</v>
      </c>
      <c r="E10" s="125">
        <v>22</v>
      </c>
      <c r="F10" s="125">
        <v>0.1</v>
      </c>
      <c r="G10" s="75" t="s">
        <v>35</v>
      </c>
      <c r="H10" s="75" t="s">
        <v>116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30">
        <v>0.0852662037037037</v>
      </c>
      <c r="P10" s="130">
        <v>0.07083333333333333</v>
      </c>
      <c r="Q10" s="126">
        <f t="shared" si="0"/>
        <v>0.014432870370370374</v>
      </c>
      <c r="R10" s="75">
        <v>0</v>
      </c>
      <c r="S10" s="126">
        <f t="shared" si="2"/>
        <v>0</v>
      </c>
      <c r="T10" s="126">
        <f t="shared" si="3"/>
        <v>0.014432870370370374</v>
      </c>
      <c r="U10" s="75">
        <v>5</v>
      </c>
      <c r="V10" s="132"/>
      <c r="X10" s="74">
        <v>0.000115740740740741</v>
      </c>
    </row>
    <row r="11" spans="1:24" s="91" customFormat="1" ht="41.25" customHeight="1">
      <c r="A11" s="123">
        <v>6</v>
      </c>
      <c r="B11" s="124" t="s">
        <v>93</v>
      </c>
      <c r="C11" s="75" t="s">
        <v>59</v>
      </c>
      <c r="D11" s="75" t="s">
        <v>37</v>
      </c>
      <c r="E11" s="75">
        <v>11</v>
      </c>
      <c r="F11" s="75">
        <v>4</v>
      </c>
      <c r="G11" s="75" t="s">
        <v>31</v>
      </c>
      <c r="H11" s="75" t="s">
        <v>132</v>
      </c>
      <c r="I11" s="75">
        <v>0</v>
      </c>
      <c r="J11" s="75">
        <v>0</v>
      </c>
      <c r="K11" s="75">
        <v>0</v>
      </c>
      <c r="L11" s="75">
        <v>6</v>
      </c>
      <c r="M11" s="75">
        <v>6</v>
      </c>
      <c r="N11" s="75">
        <v>0</v>
      </c>
      <c r="O11" s="156">
        <v>0.04027777777777778</v>
      </c>
      <c r="P11" s="156">
        <v>0.02361111111111111</v>
      </c>
      <c r="Q11" s="156">
        <f>O11-P11</f>
        <v>0.01666666666666667</v>
      </c>
      <c r="R11" s="157">
        <f>SUM(I11:N11)</f>
        <v>12</v>
      </c>
      <c r="S11" s="156">
        <f>R11*X11</f>
        <v>0.001388888888888892</v>
      </c>
      <c r="T11" s="156">
        <f>Q11+S11</f>
        <v>0.01805555555555556</v>
      </c>
      <c r="U11" s="75">
        <v>8</v>
      </c>
      <c r="V11" s="96"/>
      <c r="X11" s="74">
        <v>0.000115740740740741</v>
      </c>
    </row>
    <row r="12" spans="1:24" ht="48" customHeight="1">
      <c r="A12" s="123">
        <v>7</v>
      </c>
      <c r="B12" s="124" t="s">
        <v>26</v>
      </c>
      <c r="C12" s="75" t="s">
        <v>163</v>
      </c>
      <c r="D12" s="75" t="s">
        <v>27</v>
      </c>
      <c r="E12" s="75">
        <v>27</v>
      </c>
      <c r="F12" s="125">
        <v>0</v>
      </c>
      <c r="G12" s="75" t="s">
        <v>52</v>
      </c>
      <c r="H12" s="75" t="s">
        <v>117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126">
        <v>0.0677662037037037</v>
      </c>
      <c r="P12" s="126">
        <v>0.04722222222222222</v>
      </c>
      <c r="Q12" s="126">
        <f t="shared" si="0"/>
        <v>0.020543981481481483</v>
      </c>
      <c r="R12" s="75">
        <f t="shared" si="1"/>
        <v>0</v>
      </c>
      <c r="S12" s="126">
        <f t="shared" si="2"/>
        <v>0</v>
      </c>
      <c r="T12" s="126">
        <f t="shared" si="3"/>
        <v>0.020543981481481483</v>
      </c>
      <c r="U12" s="75">
        <v>6</v>
      </c>
      <c r="V12" s="128"/>
      <c r="X12" s="74">
        <v>0.000115740740740741</v>
      </c>
    </row>
    <row r="13" spans="1:24" ht="46.5" customHeight="1">
      <c r="A13" s="123">
        <v>8</v>
      </c>
      <c r="B13" s="129" t="s">
        <v>47</v>
      </c>
      <c r="C13" s="75" t="s">
        <v>48</v>
      </c>
      <c r="D13" s="75" t="s">
        <v>24</v>
      </c>
      <c r="E13" s="75">
        <v>19</v>
      </c>
      <c r="F13" s="125">
        <v>2</v>
      </c>
      <c r="G13" s="75" t="s">
        <v>66</v>
      </c>
      <c r="H13" s="75" t="s">
        <v>118</v>
      </c>
      <c r="I13" s="75">
        <v>0</v>
      </c>
      <c r="J13" s="75">
        <v>0</v>
      </c>
      <c r="K13" s="75">
        <v>3</v>
      </c>
      <c r="L13" s="75">
        <v>12</v>
      </c>
      <c r="M13" s="75">
        <v>0</v>
      </c>
      <c r="N13" s="75">
        <v>0</v>
      </c>
      <c r="O13" s="126">
        <v>0.056875</v>
      </c>
      <c r="P13" s="126">
        <v>0.03125</v>
      </c>
      <c r="Q13" s="126">
        <f t="shared" si="0"/>
        <v>0.025625000000000002</v>
      </c>
      <c r="R13" s="75">
        <f t="shared" si="1"/>
        <v>15</v>
      </c>
      <c r="S13" s="126">
        <f t="shared" si="2"/>
        <v>0.0017361111111111151</v>
      </c>
      <c r="T13" s="126">
        <f t="shared" si="3"/>
        <v>0.027361111111111117</v>
      </c>
      <c r="U13" s="75">
        <v>7</v>
      </c>
      <c r="V13" s="128"/>
      <c r="X13" s="74">
        <v>0.000115740740740741</v>
      </c>
    </row>
    <row r="14" spans="1:24" s="91" customFormat="1" ht="48" customHeight="1" thickBot="1">
      <c r="A14" s="76">
        <v>9</v>
      </c>
      <c r="B14" s="97" t="s">
        <v>94</v>
      </c>
      <c r="C14" s="77" t="s">
        <v>56</v>
      </c>
      <c r="D14" s="77" t="s">
        <v>27</v>
      </c>
      <c r="E14" s="253">
        <v>24</v>
      </c>
      <c r="F14" s="253">
        <v>0</v>
      </c>
      <c r="G14" s="77" t="s">
        <v>85</v>
      </c>
      <c r="H14" s="77" t="s">
        <v>127</v>
      </c>
      <c r="I14" s="98">
        <v>0</v>
      </c>
      <c r="J14" s="98">
        <v>0</v>
      </c>
      <c r="K14" s="98">
        <v>0</v>
      </c>
      <c r="L14" s="98">
        <v>0</v>
      </c>
      <c r="M14" s="98">
        <v>6</v>
      </c>
      <c r="N14" s="98">
        <v>3</v>
      </c>
      <c r="O14" s="99">
        <v>0.12393518518518519</v>
      </c>
      <c r="P14" s="99">
        <v>0.09305555555555556</v>
      </c>
      <c r="Q14" s="158">
        <f>O14-P14</f>
        <v>0.030879629629629632</v>
      </c>
      <c r="R14" s="159">
        <f>SUM(I14:N14)</f>
        <v>9</v>
      </c>
      <c r="S14" s="158">
        <f>R14*X14</f>
        <v>0.001041666666666669</v>
      </c>
      <c r="T14" s="158">
        <f>Q14+S14</f>
        <v>0.0319212962962963</v>
      </c>
      <c r="U14" s="77">
        <v>9</v>
      </c>
      <c r="V14" s="102"/>
      <c r="X14" s="74">
        <v>0.000115740740740741</v>
      </c>
    </row>
    <row r="15" spans="9:31" ht="20.25"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AB15" s="117"/>
      <c r="AC15" s="117"/>
      <c r="AD15" s="117"/>
      <c r="AE15" s="117"/>
    </row>
    <row r="16" spans="2:22" ht="20.25">
      <c r="B16" s="115" t="s">
        <v>165</v>
      </c>
      <c r="G16" s="218" t="s">
        <v>166</v>
      </c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</row>
    <row r="17" spans="7:22" ht="20.25">
      <c r="G17" s="218" t="s">
        <v>167</v>
      </c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</row>
    <row r="18" spans="7:22" ht="20.25">
      <c r="G18" s="218" t="s">
        <v>168</v>
      </c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</row>
    <row r="19" spans="7:22" ht="20.25">
      <c r="G19" s="218" t="s">
        <v>169</v>
      </c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</row>
    <row r="20" spans="7:22" ht="20.25"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</row>
    <row r="21" spans="7:22" ht="20.25"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</row>
    <row r="22" ht="20.25">
      <c r="X22" s="74"/>
    </row>
    <row r="23" spans="1:22" s="136" customFormat="1" ht="27.75" customHeight="1">
      <c r="A23" s="218" t="s">
        <v>111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</row>
    <row r="24" spans="6:8" ht="20.25">
      <c r="F24" s="117"/>
      <c r="G24" s="117"/>
      <c r="H24" s="117"/>
    </row>
    <row r="25" spans="6:8" ht="20.25">
      <c r="F25" s="80"/>
      <c r="G25" s="117"/>
      <c r="H25" s="117"/>
    </row>
    <row r="26" spans="6:8" ht="20.25">
      <c r="F26" s="80"/>
      <c r="G26" s="117"/>
      <c r="H26" s="117"/>
    </row>
    <row r="27" spans="6:8" ht="20.25">
      <c r="F27" s="81"/>
      <c r="G27" s="117"/>
      <c r="H27" s="117"/>
    </row>
    <row r="28" spans="6:8" ht="20.25">
      <c r="F28" s="81"/>
      <c r="G28" s="117"/>
      <c r="H28" s="117"/>
    </row>
    <row r="29" spans="6:8" ht="20.25">
      <c r="F29" s="80"/>
      <c r="G29" s="117"/>
      <c r="H29" s="117"/>
    </row>
    <row r="30" spans="6:8" ht="20.25">
      <c r="F30" s="81"/>
      <c r="G30" s="117"/>
      <c r="H30" s="117"/>
    </row>
    <row r="31" spans="6:8" ht="20.25">
      <c r="F31" s="117"/>
      <c r="G31" s="117"/>
      <c r="H31" s="117"/>
    </row>
  </sheetData>
  <mergeCells count="25">
    <mergeCell ref="T4:T5"/>
    <mergeCell ref="U4:U5"/>
    <mergeCell ref="V4:V5"/>
    <mergeCell ref="O4:O5"/>
    <mergeCell ref="P4:P5"/>
    <mergeCell ref="Q4:Q5"/>
    <mergeCell ref="R4:S4"/>
    <mergeCell ref="E4:E5"/>
    <mergeCell ref="F4:F5"/>
    <mergeCell ref="G4:G5"/>
    <mergeCell ref="I4:N4"/>
    <mergeCell ref="A1:V1"/>
    <mergeCell ref="A2:V2"/>
    <mergeCell ref="A3:D3"/>
    <mergeCell ref="S3:V3"/>
    <mergeCell ref="A23:V23"/>
    <mergeCell ref="H4:H5"/>
    <mergeCell ref="G16:V16"/>
    <mergeCell ref="G17:V17"/>
    <mergeCell ref="G18:V18"/>
    <mergeCell ref="G19:V19"/>
    <mergeCell ref="A4:A5"/>
    <mergeCell ref="B4:B5"/>
    <mergeCell ref="C4:C5"/>
    <mergeCell ref="D4:D5"/>
  </mergeCells>
  <printOptions/>
  <pageMargins left="1.25" right="0.74" top="1" bottom="0.48" header="0.5" footer="0.5"/>
  <pageSetup horizontalDpi="600" verticalDpi="600" orientation="landscape" paperSize="9" scale="47" r:id="rId1"/>
  <colBreaks count="2" manualBreakCount="2">
    <brk id="22" max="19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BB21"/>
  <sheetViews>
    <sheetView zoomScale="75" zoomScaleNormal="75" zoomScaleSheetLayoutView="75" workbookViewId="0" topLeftCell="A4">
      <selection activeCell="L22" sqref="L22"/>
    </sheetView>
  </sheetViews>
  <sheetFormatPr defaultColWidth="9.00390625" defaultRowHeight="12.75"/>
  <cols>
    <col min="1" max="1" width="5.875" style="2" customWidth="1"/>
    <col min="2" max="2" width="27.875" style="2" customWidth="1"/>
    <col min="3" max="3" width="7.375" style="2" customWidth="1"/>
    <col min="4" max="4" width="5.75390625" style="2" customWidth="1"/>
    <col min="5" max="5" width="7.00390625" style="2" hidden="1" customWidth="1"/>
    <col min="6" max="6" width="7.25390625" style="2" customWidth="1"/>
    <col min="7" max="7" width="17.625" style="2" customWidth="1"/>
    <col min="8" max="8" width="22.125" style="2" customWidth="1"/>
    <col min="9" max="9" width="6.75390625" style="2" customWidth="1"/>
    <col min="10" max="10" width="8.625" style="2" customWidth="1"/>
    <col min="11" max="11" width="5.875" style="2" customWidth="1"/>
    <col min="12" max="12" width="5.625" style="2" customWidth="1"/>
    <col min="13" max="13" width="6.00390625" style="2" customWidth="1"/>
    <col min="14" max="14" width="10.375" style="2" customWidth="1"/>
    <col min="15" max="15" width="12.625" style="2" customWidth="1"/>
    <col min="16" max="16" width="12.25390625" style="2" customWidth="1"/>
    <col min="17" max="17" width="15.375" style="2" customWidth="1"/>
    <col min="18" max="18" width="7.625" style="2" customWidth="1"/>
    <col min="19" max="19" width="12.625" style="2" customWidth="1"/>
    <col min="20" max="20" width="14.875" style="2" customWidth="1"/>
    <col min="21" max="21" width="6.75390625" style="2" customWidth="1"/>
    <col min="22" max="22" width="7.625" style="2" customWidth="1"/>
    <col min="23" max="23" width="0" style="2" hidden="1" customWidth="1"/>
    <col min="24" max="24" width="18.625" style="2" hidden="1" customWidth="1"/>
    <col min="25" max="25" width="7.625" style="2" customWidth="1"/>
    <col min="26" max="16384" width="9.125" style="2" customWidth="1"/>
  </cols>
  <sheetData>
    <row r="1" spans="1:54" s="31" customFormat="1" ht="52.5" customHeight="1" thickBo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1"/>
      <c r="X1" s="1"/>
      <c r="Y1" s="63"/>
      <c r="Z1" s="63"/>
      <c r="AA1" s="63"/>
      <c r="AB1" s="63"/>
      <c r="AC1" s="63"/>
      <c r="AD1" s="63"/>
      <c r="AE1" s="63"/>
      <c r="AF1" s="63"/>
      <c r="AG1" s="63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</row>
    <row r="2" spans="1:54" s="31" customFormat="1" ht="73.5" customHeight="1" thickBot="1" thickTop="1">
      <c r="A2" s="238" t="s">
        <v>124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3"/>
      <c r="X2" s="3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</row>
    <row r="3" spans="1:54" s="31" customFormat="1" ht="18.75" thickBot="1">
      <c r="A3" s="239" t="s">
        <v>114</v>
      </c>
      <c r="B3" s="239"/>
      <c r="C3" s="239"/>
      <c r="D3" s="239"/>
      <c r="E3" s="4"/>
      <c r="F3" s="4"/>
      <c r="S3" s="240" t="s">
        <v>1</v>
      </c>
      <c r="T3" s="240"/>
      <c r="U3" s="240"/>
      <c r="V3" s="240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</row>
    <row r="4" spans="1:54" ht="33.75" customHeight="1" thickBot="1">
      <c r="A4" s="230" t="s">
        <v>2</v>
      </c>
      <c r="B4" s="230" t="s">
        <v>3</v>
      </c>
      <c r="C4" s="232" t="s">
        <v>4</v>
      </c>
      <c r="D4" s="232" t="s">
        <v>5</v>
      </c>
      <c r="E4" s="232" t="s">
        <v>6</v>
      </c>
      <c r="F4" s="230" t="s">
        <v>7</v>
      </c>
      <c r="G4" s="230" t="s">
        <v>8</v>
      </c>
      <c r="H4" s="230" t="s">
        <v>115</v>
      </c>
      <c r="I4" s="234" t="s">
        <v>9</v>
      </c>
      <c r="J4" s="236"/>
      <c r="K4" s="236"/>
      <c r="L4" s="236"/>
      <c r="M4" s="236"/>
      <c r="N4" s="235"/>
      <c r="O4" s="230" t="s">
        <v>10</v>
      </c>
      <c r="P4" s="230" t="s">
        <v>11</v>
      </c>
      <c r="Q4" s="230" t="s">
        <v>54</v>
      </c>
      <c r="R4" s="234" t="s">
        <v>71</v>
      </c>
      <c r="S4" s="235"/>
      <c r="T4" s="230" t="s">
        <v>13</v>
      </c>
      <c r="U4" s="232" t="s">
        <v>14</v>
      </c>
      <c r="V4" s="232" t="s">
        <v>15</v>
      </c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21.5" customHeight="1" thickBot="1">
      <c r="A5" s="231"/>
      <c r="B5" s="231"/>
      <c r="C5" s="233"/>
      <c r="D5" s="233"/>
      <c r="E5" s="233"/>
      <c r="F5" s="231"/>
      <c r="G5" s="231"/>
      <c r="H5" s="231"/>
      <c r="I5" s="22" t="s">
        <v>16</v>
      </c>
      <c r="J5" s="22" t="s">
        <v>17</v>
      </c>
      <c r="K5" s="22" t="s">
        <v>18</v>
      </c>
      <c r="L5" s="22" t="s">
        <v>19</v>
      </c>
      <c r="M5" s="22" t="s">
        <v>20</v>
      </c>
      <c r="N5" s="22" t="s">
        <v>21</v>
      </c>
      <c r="O5" s="231"/>
      <c r="P5" s="231"/>
      <c r="Q5" s="231"/>
      <c r="R5" s="22" t="s">
        <v>22</v>
      </c>
      <c r="S5" s="22" t="s">
        <v>23</v>
      </c>
      <c r="T5" s="231"/>
      <c r="U5" s="233"/>
      <c r="V5" s="233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31" s="36" customFormat="1" ht="40.5" customHeight="1">
      <c r="A6" s="23">
        <v>1</v>
      </c>
      <c r="B6" s="32" t="s">
        <v>55</v>
      </c>
      <c r="C6" s="16" t="s">
        <v>56</v>
      </c>
      <c r="D6" s="16" t="s">
        <v>34</v>
      </c>
      <c r="E6" s="251">
        <v>4</v>
      </c>
      <c r="F6" s="16">
        <v>6</v>
      </c>
      <c r="G6" s="16" t="s">
        <v>57</v>
      </c>
      <c r="H6" s="16" t="s">
        <v>120</v>
      </c>
      <c r="I6" s="33">
        <v>0</v>
      </c>
      <c r="J6" s="33">
        <v>0</v>
      </c>
      <c r="K6" s="33">
        <v>0</v>
      </c>
      <c r="L6" s="33">
        <v>12</v>
      </c>
      <c r="M6" s="33">
        <v>0</v>
      </c>
      <c r="N6" s="33">
        <v>0</v>
      </c>
      <c r="O6" s="34">
        <v>0.0165625</v>
      </c>
      <c r="P6" s="34">
        <v>0.008333333333333333</v>
      </c>
      <c r="Q6" s="34">
        <f>O6-P6</f>
        <v>0.008229166666666668</v>
      </c>
      <c r="R6" s="33">
        <f aca="true" t="shared" si="0" ref="R6:R11">SUM(I6:N6)</f>
        <v>12</v>
      </c>
      <c r="S6" s="34">
        <f aca="true" t="shared" si="1" ref="S6:S11">R6*X6</f>
        <v>0.0013888888888888887</v>
      </c>
      <c r="T6" s="34">
        <f aca="true" t="shared" si="2" ref="T6:T11">Q6+S6</f>
        <v>0.009618055555555557</v>
      </c>
      <c r="U6" s="47">
        <v>1</v>
      </c>
      <c r="V6" s="35">
        <v>2</v>
      </c>
      <c r="X6" s="14">
        <v>0.00011574074074074073</v>
      </c>
      <c r="AB6" s="37"/>
      <c r="AC6" s="19"/>
      <c r="AD6" s="37"/>
      <c r="AE6" s="37"/>
    </row>
    <row r="7" spans="1:31" s="36" customFormat="1" ht="41.25" customHeight="1">
      <c r="A7" s="21">
        <v>2</v>
      </c>
      <c r="B7" s="8" t="s">
        <v>58</v>
      </c>
      <c r="C7" s="9" t="s">
        <v>59</v>
      </c>
      <c r="D7" s="9" t="s">
        <v>34</v>
      </c>
      <c r="E7" s="12">
        <v>6</v>
      </c>
      <c r="F7" s="9">
        <v>6</v>
      </c>
      <c r="G7" s="9" t="s">
        <v>57</v>
      </c>
      <c r="H7" s="9" t="s">
        <v>120</v>
      </c>
      <c r="I7" s="38">
        <v>0</v>
      </c>
      <c r="J7" s="38">
        <v>0</v>
      </c>
      <c r="K7" s="38">
        <v>0</v>
      </c>
      <c r="L7" s="38">
        <v>6</v>
      </c>
      <c r="M7" s="38">
        <v>0</v>
      </c>
      <c r="N7" s="38">
        <v>0</v>
      </c>
      <c r="O7" s="39" t="s">
        <v>123</v>
      </c>
      <c r="P7" s="39">
        <v>0.013888888888888888</v>
      </c>
      <c r="Q7" s="46">
        <v>0.010347222222222223</v>
      </c>
      <c r="R7" s="38">
        <f t="shared" si="0"/>
        <v>6</v>
      </c>
      <c r="S7" s="41">
        <f t="shared" si="1"/>
        <v>0.0006944444444444444</v>
      </c>
      <c r="T7" s="41">
        <f t="shared" si="2"/>
        <v>0.011041666666666667</v>
      </c>
      <c r="U7" s="48">
        <v>2</v>
      </c>
      <c r="V7" s="40">
        <v>3</v>
      </c>
      <c r="X7" s="14">
        <v>0.00011574074074074073</v>
      </c>
      <c r="AB7" s="37"/>
      <c r="AC7" s="19"/>
      <c r="AD7" s="37"/>
      <c r="AE7" s="37"/>
    </row>
    <row r="8" spans="1:31" s="36" customFormat="1" ht="40.5" customHeight="1">
      <c r="A8" s="21">
        <v>3</v>
      </c>
      <c r="B8" s="6" t="s">
        <v>121</v>
      </c>
      <c r="C8" s="9" t="s">
        <v>42</v>
      </c>
      <c r="D8" s="9" t="s">
        <v>27</v>
      </c>
      <c r="E8" s="12">
        <v>21</v>
      </c>
      <c r="F8" s="9">
        <v>0</v>
      </c>
      <c r="G8" s="9" t="s">
        <v>28</v>
      </c>
      <c r="H8" s="9" t="s">
        <v>117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41">
        <v>0.09502314814814815</v>
      </c>
      <c r="P8" s="41">
        <v>0.0798611111111111</v>
      </c>
      <c r="Q8" s="41">
        <f aca="true" t="shared" si="3" ref="Q8:Q13">O8-P8</f>
        <v>0.015162037037037043</v>
      </c>
      <c r="R8" s="38">
        <f t="shared" si="0"/>
        <v>0</v>
      </c>
      <c r="S8" s="41">
        <f t="shared" si="1"/>
        <v>0</v>
      </c>
      <c r="T8" s="41">
        <f t="shared" si="2"/>
        <v>0.015162037037037043</v>
      </c>
      <c r="U8" s="48">
        <v>3</v>
      </c>
      <c r="V8" s="40"/>
      <c r="X8" s="14">
        <v>0.000115740740740741</v>
      </c>
      <c r="AB8" s="37"/>
      <c r="AC8" s="19"/>
      <c r="AD8" s="37"/>
      <c r="AE8" s="37"/>
    </row>
    <row r="9" spans="1:31" s="36" customFormat="1" ht="47.25" customHeight="1">
      <c r="A9" s="21">
        <v>4</v>
      </c>
      <c r="B9" s="6" t="s">
        <v>60</v>
      </c>
      <c r="C9" s="9" t="s">
        <v>61</v>
      </c>
      <c r="D9" s="9" t="s">
        <v>62</v>
      </c>
      <c r="E9" s="12">
        <v>12</v>
      </c>
      <c r="F9" s="9">
        <v>1</v>
      </c>
      <c r="G9" s="9" t="s">
        <v>28</v>
      </c>
      <c r="H9" s="9" t="s">
        <v>117</v>
      </c>
      <c r="I9" s="38">
        <v>0</v>
      </c>
      <c r="J9" s="38">
        <v>0</v>
      </c>
      <c r="K9" s="38">
        <v>0</v>
      </c>
      <c r="L9" s="38">
        <v>0</v>
      </c>
      <c r="M9" s="38">
        <v>9</v>
      </c>
      <c r="N9" s="38">
        <v>3</v>
      </c>
      <c r="O9" s="41">
        <v>0.03864583333333333</v>
      </c>
      <c r="P9" s="41">
        <v>0.02152777777777778</v>
      </c>
      <c r="Q9" s="41">
        <f t="shared" si="3"/>
        <v>0.01711805555555555</v>
      </c>
      <c r="R9" s="38">
        <f t="shared" si="0"/>
        <v>12</v>
      </c>
      <c r="S9" s="41">
        <f t="shared" si="1"/>
        <v>0.001388888888888892</v>
      </c>
      <c r="T9" s="41">
        <f t="shared" si="2"/>
        <v>0.01850694444444444</v>
      </c>
      <c r="U9" s="38">
        <v>4</v>
      </c>
      <c r="V9" s="40"/>
      <c r="X9" s="14">
        <v>0.000115740740740741</v>
      </c>
      <c r="AB9" s="37"/>
      <c r="AC9" s="19"/>
      <c r="AD9" s="37"/>
      <c r="AE9" s="37"/>
    </row>
    <row r="10" spans="1:24" s="7" customFormat="1" ht="41.25" customHeight="1">
      <c r="A10" s="21">
        <v>5</v>
      </c>
      <c r="B10" s="8" t="s">
        <v>49</v>
      </c>
      <c r="C10" s="9" t="s">
        <v>40</v>
      </c>
      <c r="D10" s="9" t="s">
        <v>27</v>
      </c>
      <c r="E10" s="12">
        <v>28</v>
      </c>
      <c r="F10" s="9">
        <v>0</v>
      </c>
      <c r="G10" s="9" t="s">
        <v>35</v>
      </c>
      <c r="H10" s="9" t="s">
        <v>116</v>
      </c>
      <c r="I10" s="9">
        <v>0</v>
      </c>
      <c r="J10" s="9">
        <v>0</v>
      </c>
      <c r="K10" s="9">
        <v>0</v>
      </c>
      <c r="L10" s="9">
        <v>3</v>
      </c>
      <c r="M10" s="9">
        <v>0</v>
      </c>
      <c r="N10" s="9">
        <v>0</v>
      </c>
      <c r="O10" s="13">
        <v>0.12320601851851852</v>
      </c>
      <c r="P10" s="13">
        <v>0.10208333333333335</v>
      </c>
      <c r="Q10" s="13">
        <f t="shared" si="3"/>
        <v>0.021122685185185175</v>
      </c>
      <c r="R10" s="9">
        <f t="shared" si="0"/>
        <v>3</v>
      </c>
      <c r="S10" s="13">
        <f t="shared" si="1"/>
        <v>0.000347222222222223</v>
      </c>
      <c r="T10" s="13">
        <f t="shared" si="2"/>
        <v>0.0214699074074074</v>
      </c>
      <c r="U10" s="38">
        <v>5</v>
      </c>
      <c r="V10" s="25"/>
      <c r="X10" s="14">
        <v>0.000115740740740741</v>
      </c>
    </row>
    <row r="11" spans="1:31" s="36" customFormat="1" ht="39" customHeight="1">
      <c r="A11" s="21">
        <v>6</v>
      </c>
      <c r="B11" s="8" t="s">
        <v>63</v>
      </c>
      <c r="C11" s="9" t="s">
        <v>64</v>
      </c>
      <c r="D11" s="9" t="s">
        <v>65</v>
      </c>
      <c r="E11" s="12">
        <v>20</v>
      </c>
      <c r="F11" s="9">
        <v>2</v>
      </c>
      <c r="G11" s="9" t="s">
        <v>66</v>
      </c>
      <c r="H11" s="9" t="s">
        <v>118</v>
      </c>
      <c r="I11" s="38">
        <v>0</v>
      </c>
      <c r="J11" s="38">
        <v>6</v>
      </c>
      <c r="K11" s="38">
        <v>6</v>
      </c>
      <c r="L11" s="38">
        <v>0</v>
      </c>
      <c r="M11" s="38">
        <v>0</v>
      </c>
      <c r="N11" s="38">
        <v>0</v>
      </c>
      <c r="O11" s="41">
        <v>0.08770833333333333</v>
      </c>
      <c r="P11" s="41">
        <v>0.05833333333333333</v>
      </c>
      <c r="Q11" s="41">
        <f t="shared" si="3"/>
        <v>0.029375000000000005</v>
      </c>
      <c r="R11" s="38">
        <f t="shared" si="0"/>
        <v>12</v>
      </c>
      <c r="S11" s="41">
        <f t="shared" si="1"/>
        <v>0.001388888888888892</v>
      </c>
      <c r="T11" s="41">
        <f t="shared" si="2"/>
        <v>0.030763888888888896</v>
      </c>
      <c r="U11" s="38">
        <v>6</v>
      </c>
      <c r="V11" s="40"/>
      <c r="X11" s="14">
        <v>0.000115740740740741</v>
      </c>
      <c r="AB11" s="37"/>
      <c r="AC11" s="19"/>
      <c r="AD11" s="37"/>
      <c r="AE11" s="37"/>
    </row>
    <row r="12" spans="1:24" s="36" customFormat="1" ht="52.5" customHeight="1">
      <c r="A12" s="21">
        <v>7</v>
      </c>
      <c r="B12" s="6" t="s">
        <v>97</v>
      </c>
      <c r="C12" s="9" t="s">
        <v>164</v>
      </c>
      <c r="D12" s="9" t="s">
        <v>27</v>
      </c>
      <c r="E12" s="9">
        <v>18</v>
      </c>
      <c r="F12" s="9">
        <v>0</v>
      </c>
      <c r="G12" s="9" t="s">
        <v>31</v>
      </c>
      <c r="H12" s="9" t="s">
        <v>131</v>
      </c>
      <c r="I12" s="9">
        <v>0</v>
      </c>
      <c r="J12" s="9">
        <v>0</v>
      </c>
      <c r="K12" s="9">
        <v>3</v>
      </c>
      <c r="L12" s="9">
        <v>0</v>
      </c>
      <c r="M12" s="9">
        <v>12</v>
      </c>
      <c r="N12" s="9">
        <v>0</v>
      </c>
      <c r="O12" s="53">
        <v>0.12010416666666668</v>
      </c>
      <c r="P12" s="53">
        <v>0.08472222222222221</v>
      </c>
      <c r="Q12" s="53">
        <f t="shared" si="3"/>
        <v>0.035381944444444466</v>
      </c>
      <c r="R12" s="54">
        <f>SUM(I12:N12)</f>
        <v>15</v>
      </c>
      <c r="S12" s="53">
        <f>R12*X12</f>
        <v>0.0017361111111111151</v>
      </c>
      <c r="T12" s="53">
        <f>Q12+S12</f>
        <v>0.03711805555555558</v>
      </c>
      <c r="U12" s="38">
        <v>7</v>
      </c>
      <c r="V12" s="133"/>
      <c r="X12" s="14">
        <v>0.000115740740740741</v>
      </c>
    </row>
    <row r="13" spans="1:31" s="7" customFormat="1" ht="42" customHeight="1" thickBot="1">
      <c r="A13" s="138">
        <v>8</v>
      </c>
      <c r="B13" s="49" t="s">
        <v>29</v>
      </c>
      <c r="C13" s="26" t="s">
        <v>30</v>
      </c>
      <c r="D13" s="26" t="s">
        <v>27</v>
      </c>
      <c r="E13" s="26">
        <v>25</v>
      </c>
      <c r="F13" s="26">
        <v>0</v>
      </c>
      <c r="G13" s="26" t="s">
        <v>31</v>
      </c>
      <c r="H13" s="26" t="s">
        <v>131</v>
      </c>
      <c r="I13" s="26">
        <v>0</v>
      </c>
      <c r="J13" s="26">
        <v>3</v>
      </c>
      <c r="K13" s="26"/>
      <c r="L13" s="26">
        <v>12</v>
      </c>
      <c r="M13" s="26"/>
      <c r="N13" s="26" t="s">
        <v>32</v>
      </c>
      <c r="O13" s="27">
        <v>0.07725694444444443</v>
      </c>
      <c r="P13" s="27">
        <v>0.05555555555555555</v>
      </c>
      <c r="Q13" s="45">
        <f t="shared" si="3"/>
        <v>0.02170138888888888</v>
      </c>
      <c r="R13" s="44">
        <f>SUM(I13:N13)</f>
        <v>15</v>
      </c>
      <c r="S13" s="45">
        <f>R13*X13</f>
        <v>0.0017361111111111151</v>
      </c>
      <c r="T13" s="45">
        <f>Q13+S13</f>
        <v>0.023437499999999997</v>
      </c>
      <c r="U13" s="44">
        <v>8</v>
      </c>
      <c r="V13" s="28"/>
      <c r="X13" s="14">
        <v>0.000115740740740741</v>
      </c>
      <c r="AB13" s="42"/>
      <c r="AC13" s="43"/>
      <c r="AD13" s="42"/>
      <c r="AE13" s="42"/>
    </row>
    <row r="14" spans="2:22" ht="18">
      <c r="B14" s="2" t="s">
        <v>122</v>
      </c>
      <c r="G14" s="229" t="s">
        <v>67</v>
      </c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</row>
    <row r="15" spans="7:22" ht="18">
      <c r="G15" s="229" t="s">
        <v>68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</row>
    <row r="16" spans="7:22" ht="18">
      <c r="G16" s="229" t="s">
        <v>69</v>
      </c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</row>
    <row r="17" spans="7:22" ht="18">
      <c r="G17" s="229" t="s">
        <v>70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</row>
    <row r="18" spans="7:22" ht="18"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7:22" ht="18"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7:22" ht="18"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20" customFormat="1" ht="27.75" customHeight="1">
      <c r="A21" s="229" t="s">
        <v>113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</row>
  </sheetData>
  <mergeCells count="25">
    <mergeCell ref="A1:V1"/>
    <mergeCell ref="A2:V2"/>
    <mergeCell ref="A3:D3"/>
    <mergeCell ref="S3:V3"/>
    <mergeCell ref="A4:A5"/>
    <mergeCell ref="B4:B5"/>
    <mergeCell ref="C4:C5"/>
    <mergeCell ref="D4:D5"/>
    <mergeCell ref="E4:E5"/>
    <mergeCell ref="F4:F5"/>
    <mergeCell ref="G4:G5"/>
    <mergeCell ref="I4:N4"/>
    <mergeCell ref="H4:H5"/>
    <mergeCell ref="T4:T5"/>
    <mergeCell ref="U4:U5"/>
    <mergeCell ref="V4:V5"/>
    <mergeCell ref="G14:V14"/>
    <mergeCell ref="O4:O5"/>
    <mergeCell ref="P4:P5"/>
    <mergeCell ref="Q4:Q5"/>
    <mergeCell ref="R4:S4"/>
    <mergeCell ref="G15:V15"/>
    <mergeCell ref="G16:V16"/>
    <mergeCell ref="G17:V17"/>
    <mergeCell ref="A21:V21"/>
  </mergeCells>
  <printOptions/>
  <pageMargins left="1.3" right="0.75" top="1" bottom="1" header="0.5" footer="0.5"/>
  <pageSetup horizontalDpi="600" verticalDpi="600" orientation="landscape" paperSize="9" scale="55" r:id="rId1"/>
  <colBreaks count="2" manualBreakCount="2">
    <brk id="24" max="21" man="1"/>
    <brk id="25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AO13"/>
  <sheetViews>
    <sheetView zoomScale="60" zoomScaleNormal="60" workbookViewId="0" topLeftCell="A1">
      <selection activeCell="G26" sqref="G26"/>
    </sheetView>
  </sheetViews>
  <sheetFormatPr defaultColWidth="9.00390625" defaultRowHeight="12.75"/>
  <cols>
    <col min="1" max="1" width="7.75390625" style="70" customWidth="1"/>
    <col min="2" max="2" width="39.75390625" style="70" customWidth="1"/>
    <col min="3" max="3" width="7.875" style="70" customWidth="1"/>
    <col min="4" max="4" width="9.875" style="70" customWidth="1"/>
    <col min="5" max="5" width="7.00390625" style="70" hidden="1" customWidth="1"/>
    <col min="6" max="6" width="9.75390625" style="70" customWidth="1"/>
    <col min="7" max="7" width="19.75390625" style="70" customWidth="1"/>
    <col min="8" max="8" width="26.375" style="70" customWidth="1"/>
    <col min="9" max="9" width="6.00390625" style="70" customWidth="1"/>
    <col min="10" max="10" width="9.25390625" style="70" customWidth="1"/>
    <col min="11" max="11" width="6.375" style="70" customWidth="1"/>
    <col min="12" max="12" width="6.25390625" style="70" customWidth="1"/>
    <col min="13" max="13" width="6.375" style="70" customWidth="1"/>
    <col min="14" max="14" width="7.875" style="70" customWidth="1"/>
    <col min="15" max="15" width="14.25390625" style="70" customWidth="1"/>
    <col min="16" max="16" width="13.375" style="70" customWidth="1"/>
    <col min="17" max="17" width="19.375" style="70" customWidth="1"/>
    <col min="18" max="18" width="7.625" style="70" customWidth="1"/>
    <col min="19" max="19" width="12.00390625" style="70" customWidth="1"/>
    <col min="20" max="20" width="20.00390625" style="70" customWidth="1"/>
    <col min="21" max="21" width="7.625" style="78" customWidth="1"/>
    <col min="22" max="22" width="8.25390625" style="70" customWidth="1"/>
    <col min="23" max="23" width="0" style="70" hidden="1" customWidth="1"/>
    <col min="24" max="24" width="12.25390625" style="70" hidden="1" customWidth="1"/>
    <col min="25" max="25" width="0" style="70" hidden="1" customWidth="1"/>
    <col min="26" max="16384" width="9.125" style="70" customWidth="1"/>
  </cols>
  <sheetData>
    <row r="1" spans="1:40" ht="52.5" customHeight="1" thickBot="1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83"/>
      <c r="X1" s="83"/>
      <c r="Y1" s="83"/>
      <c r="Z1" s="66"/>
      <c r="AA1" s="66"/>
      <c r="AB1" s="66"/>
      <c r="AC1" s="66"/>
      <c r="AD1" s="66"/>
      <c r="AE1" s="66"/>
      <c r="AF1" s="66"/>
      <c r="AG1" s="66"/>
      <c r="AH1" s="71"/>
      <c r="AI1" s="71"/>
      <c r="AJ1" s="71"/>
      <c r="AK1" s="71"/>
      <c r="AL1" s="71"/>
      <c r="AM1" s="71"/>
      <c r="AN1" s="71"/>
    </row>
    <row r="2" spans="1:41" ht="84" customHeight="1" thickBot="1" thickTop="1">
      <c r="A2" s="224" t="s">
        <v>125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84"/>
      <c r="X2" s="84"/>
      <c r="Y2" s="84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84"/>
    </row>
    <row r="3" spans="1:40" ht="21" thickBot="1">
      <c r="A3" s="249" t="s">
        <v>114</v>
      </c>
      <c r="B3" s="249"/>
      <c r="C3" s="249"/>
      <c r="D3" s="249"/>
      <c r="E3" s="68"/>
      <c r="F3" s="69"/>
      <c r="S3" s="250" t="s">
        <v>1</v>
      </c>
      <c r="T3" s="250"/>
      <c r="U3" s="250"/>
      <c r="V3" s="250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</row>
    <row r="4" spans="1:40" ht="49.5" customHeight="1" thickBot="1">
      <c r="A4" s="241" t="s">
        <v>2</v>
      </c>
      <c r="B4" s="241" t="s">
        <v>3</v>
      </c>
      <c r="C4" s="243" t="s">
        <v>4</v>
      </c>
      <c r="D4" s="243" t="s">
        <v>5</v>
      </c>
      <c r="E4" s="243" t="s">
        <v>6</v>
      </c>
      <c r="F4" s="241" t="s">
        <v>7</v>
      </c>
      <c r="G4" s="241" t="s">
        <v>8</v>
      </c>
      <c r="H4" s="241" t="s">
        <v>115</v>
      </c>
      <c r="I4" s="246" t="s">
        <v>9</v>
      </c>
      <c r="J4" s="248"/>
      <c r="K4" s="248"/>
      <c r="L4" s="248"/>
      <c r="M4" s="248"/>
      <c r="N4" s="247"/>
      <c r="O4" s="241" t="s">
        <v>10</v>
      </c>
      <c r="P4" s="241" t="s">
        <v>11</v>
      </c>
      <c r="Q4" s="241" t="s">
        <v>107</v>
      </c>
      <c r="R4" s="246" t="s">
        <v>12</v>
      </c>
      <c r="S4" s="247"/>
      <c r="T4" s="241" t="s">
        <v>13</v>
      </c>
      <c r="U4" s="243" t="s">
        <v>14</v>
      </c>
      <c r="V4" s="243" t="s">
        <v>109</v>
      </c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40" ht="123.75" customHeight="1" thickBot="1">
      <c r="A5" s="242"/>
      <c r="B5" s="242"/>
      <c r="C5" s="244"/>
      <c r="D5" s="244"/>
      <c r="E5" s="244"/>
      <c r="F5" s="242"/>
      <c r="G5" s="242"/>
      <c r="H5" s="242"/>
      <c r="I5" s="143" t="s">
        <v>16</v>
      </c>
      <c r="J5" s="143" t="s">
        <v>17</v>
      </c>
      <c r="K5" s="143" t="s">
        <v>18</v>
      </c>
      <c r="L5" s="143" t="s">
        <v>19</v>
      </c>
      <c r="M5" s="143" t="s">
        <v>20</v>
      </c>
      <c r="N5" s="143" t="s">
        <v>21</v>
      </c>
      <c r="O5" s="242"/>
      <c r="P5" s="242"/>
      <c r="Q5" s="242"/>
      <c r="R5" s="143" t="s">
        <v>22</v>
      </c>
      <c r="S5" s="143" t="s">
        <v>23</v>
      </c>
      <c r="T5" s="242"/>
      <c r="U5" s="244"/>
      <c r="V5" s="244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</row>
    <row r="6" spans="1:24" s="91" customFormat="1" ht="48.75" customHeight="1">
      <c r="A6" s="72">
        <v>1</v>
      </c>
      <c r="B6" s="85" t="s">
        <v>101</v>
      </c>
      <c r="C6" s="73" t="s">
        <v>102</v>
      </c>
      <c r="D6" s="73" t="s">
        <v>103</v>
      </c>
      <c r="E6" s="73">
        <v>2</v>
      </c>
      <c r="F6" s="73">
        <v>31</v>
      </c>
      <c r="G6" s="73" t="s">
        <v>75</v>
      </c>
      <c r="H6" s="73" t="s">
        <v>117</v>
      </c>
      <c r="I6" s="86">
        <v>0</v>
      </c>
      <c r="J6" s="86">
        <v>0</v>
      </c>
      <c r="K6" s="86">
        <v>0</v>
      </c>
      <c r="L6" s="86">
        <v>0</v>
      </c>
      <c r="M6" s="86">
        <v>0</v>
      </c>
      <c r="N6" s="86">
        <v>6</v>
      </c>
      <c r="O6" s="87">
        <v>0.010127314814814815</v>
      </c>
      <c r="P6" s="87">
        <v>0.002777777777777778</v>
      </c>
      <c r="Q6" s="87">
        <f>O6-P6</f>
        <v>0.007349537037037036</v>
      </c>
      <c r="R6" s="86">
        <f>SUM(I6:N6)</f>
        <v>6</v>
      </c>
      <c r="S6" s="88">
        <f>R6*X6</f>
        <v>0.0006944444444444444</v>
      </c>
      <c r="T6" s="88">
        <f>Q6+S6</f>
        <v>0.00804398148148148</v>
      </c>
      <c r="U6" s="89">
        <v>1</v>
      </c>
      <c r="V6" s="90"/>
      <c r="X6" s="74">
        <v>0.00011574074074074073</v>
      </c>
    </row>
    <row r="7" spans="1:24" s="91" customFormat="1" ht="48.75" customHeight="1">
      <c r="A7" s="123">
        <v>2</v>
      </c>
      <c r="B7" s="134" t="s">
        <v>105</v>
      </c>
      <c r="C7" s="75" t="s">
        <v>106</v>
      </c>
      <c r="D7" s="75" t="s">
        <v>24</v>
      </c>
      <c r="E7" s="125"/>
      <c r="F7" s="125">
        <v>2</v>
      </c>
      <c r="G7" s="75" t="s">
        <v>46</v>
      </c>
      <c r="H7" s="75" t="s">
        <v>130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4">
        <v>0.08488425925925926</v>
      </c>
      <c r="P7" s="94">
        <v>0.07291666666666667</v>
      </c>
      <c r="Q7" s="93">
        <f>O7-P7</f>
        <v>0.011967592592592585</v>
      </c>
      <c r="R7" s="92">
        <f>SUM(I7:N7)</f>
        <v>0</v>
      </c>
      <c r="S7" s="94">
        <f>R7*X7</f>
        <v>0</v>
      </c>
      <c r="T7" s="94">
        <f>Q7+S7</f>
        <v>0.011967592592592585</v>
      </c>
      <c r="U7" s="95">
        <v>2</v>
      </c>
      <c r="V7" s="96"/>
      <c r="W7" s="74"/>
      <c r="X7" s="74">
        <v>0.000115740740740741</v>
      </c>
    </row>
    <row r="8" spans="1:24" s="91" customFormat="1" ht="38.25" customHeight="1" thickBot="1">
      <c r="A8" s="76">
        <v>3</v>
      </c>
      <c r="B8" s="144" t="s">
        <v>104</v>
      </c>
      <c r="C8" s="77" t="s">
        <v>157</v>
      </c>
      <c r="D8" s="77" t="s">
        <v>27</v>
      </c>
      <c r="E8" s="77">
        <v>23</v>
      </c>
      <c r="F8" s="77">
        <v>0</v>
      </c>
      <c r="G8" s="77" t="s">
        <v>25</v>
      </c>
      <c r="H8" s="77" t="s">
        <v>118</v>
      </c>
      <c r="I8" s="98">
        <v>0</v>
      </c>
      <c r="J8" s="98">
        <v>0</v>
      </c>
      <c r="K8" s="98">
        <v>5</v>
      </c>
      <c r="L8" s="98">
        <v>0</v>
      </c>
      <c r="M8" s="98">
        <v>0</v>
      </c>
      <c r="N8" s="98">
        <v>0</v>
      </c>
      <c r="O8" s="100">
        <v>0.05113425925925926</v>
      </c>
      <c r="P8" s="100">
        <v>0.035416666666666666</v>
      </c>
      <c r="Q8" s="100">
        <f>O8-P8</f>
        <v>0.015717592592592596</v>
      </c>
      <c r="R8" s="98">
        <f>SUM(I8:N8)</f>
        <v>5</v>
      </c>
      <c r="S8" s="99">
        <f>R8*X8</f>
        <v>0.0005787037037037037</v>
      </c>
      <c r="T8" s="99">
        <f>Q8+S8</f>
        <v>0.0162962962962963</v>
      </c>
      <c r="U8" s="101">
        <v>3</v>
      </c>
      <c r="V8" s="102"/>
      <c r="X8" s="74">
        <v>0.00011574074074074073</v>
      </c>
    </row>
    <row r="9" spans="3:6" ht="20.25">
      <c r="C9" s="115"/>
      <c r="D9" s="115"/>
      <c r="E9" s="115"/>
      <c r="F9" s="115"/>
    </row>
    <row r="10" spans="1:24" s="91" customFormat="1" ht="39.75" customHeight="1">
      <c r="A10" s="81"/>
      <c r="B10" s="103"/>
      <c r="C10" s="81"/>
      <c r="D10" s="81"/>
      <c r="E10" s="80"/>
      <c r="F10" s="80"/>
      <c r="G10" s="81"/>
      <c r="H10" s="81"/>
      <c r="I10" s="104"/>
      <c r="J10" s="104"/>
      <c r="K10" s="104"/>
      <c r="L10" s="104"/>
      <c r="M10" s="104"/>
      <c r="N10" s="104"/>
      <c r="O10" s="105"/>
      <c r="P10" s="105"/>
      <c r="Q10" s="106"/>
      <c r="R10" s="104"/>
      <c r="S10" s="105"/>
      <c r="T10" s="105"/>
      <c r="U10" s="107"/>
      <c r="V10" s="108"/>
      <c r="W10" s="74"/>
      <c r="X10" s="74"/>
    </row>
    <row r="11" spans="1:24" s="91" customFormat="1" ht="39.75" customHeight="1">
      <c r="A11" s="81"/>
      <c r="B11" s="103"/>
      <c r="C11" s="81"/>
      <c r="D11" s="81"/>
      <c r="E11" s="80"/>
      <c r="F11" s="80"/>
      <c r="G11" s="81"/>
      <c r="H11" s="81"/>
      <c r="I11" s="104"/>
      <c r="J11" s="104"/>
      <c r="K11" s="104"/>
      <c r="L11" s="104"/>
      <c r="M11" s="104"/>
      <c r="N11" s="104"/>
      <c r="O11" s="105"/>
      <c r="P11" s="105"/>
      <c r="Q11" s="106"/>
      <c r="R11" s="104"/>
      <c r="S11" s="105"/>
      <c r="T11" s="105"/>
      <c r="U11" s="107"/>
      <c r="V11" s="108"/>
      <c r="W11" s="74"/>
      <c r="X11" s="74"/>
    </row>
    <row r="13" spans="1:22" s="79" customFormat="1" ht="27.75" customHeight="1">
      <c r="A13" s="245" t="s">
        <v>110</v>
      </c>
      <c r="B13" s="245"/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</row>
  </sheetData>
  <mergeCells count="21">
    <mergeCell ref="A1:V1"/>
    <mergeCell ref="A2:V2"/>
    <mergeCell ref="A3:D3"/>
    <mergeCell ref="S3:V3"/>
    <mergeCell ref="G4:G5"/>
    <mergeCell ref="I4:N4"/>
    <mergeCell ref="A4:A5"/>
    <mergeCell ref="B4:B5"/>
    <mergeCell ref="C4:C5"/>
    <mergeCell ref="D4:D5"/>
    <mergeCell ref="H4:H5"/>
    <mergeCell ref="T4:T5"/>
    <mergeCell ref="U4:U5"/>
    <mergeCell ref="V4:V5"/>
    <mergeCell ref="A13:V13"/>
    <mergeCell ref="O4:O5"/>
    <mergeCell ref="P4:P5"/>
    <mergeCell ref="Q4:Q5"/>
    <mergeCell ref="R4:S4"/>
    <mergeCell ref="E4:E5"/>
    <mergeCell ref="F4:F5"/>
  </mergeCells>
  <printOptions/>
  <pageMargins left="1.33" right="0.75" top="1" bottom="1" header="0.5" footer="0.5"/>
  <pageSetup horizontalDpi="600" verticalDpi="600" orientation="landscape" paperSize="9" scale="46" r:id="rId1"/>
  <colBreaks count="3" manualBreakCount="3">
    <brk id="25" max="11" man="1"/>
    <brk id="26" max="11" man="1"/>
    <brk id="27" max="1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BD35"/>
  <sheetViews>
    <sheetView tabSelected="1" zoomScale="60" zoomScaleNormal="60" workbookViewId="0" topLeftCell="A1">
      <selection activeCell="G33" sqref="G33"/>
    </sheetView>
  </sheetViews>
  <sheetFormatPr defaultColWidth="9.00390625" defaultRowHeight="12.75"/>
  <cols>
    <col min="1" max="1" width="5.875" style="2" customWidth="1"/>
    <col min="2" max="2" width="29.00390625" style="2" customWidth="1"/>
    <col min="3" max="3" width="7.875" style="2" customWidth="1"/>
    <col min="4" max="4" width="6.875" style="2" customWidth="1"/>
    <col min="5" max="5" width="7.00390625" style="2" hidden="1" customWidth="1"/>
    <col min="6" max="6" width="8.00390625" style="2" customWidth="1"/>
    <col min="7" max="7" width="17.25390625" style="2" customWidth="1"/>
    <col min="8" max="8" width="22.625" style="2" customWidth="1"/>
    <col min="9" max="9" width="6.125" style="2" customWidth="1"/>
    <col min="10" max="10" width="8.75390625" style="2" customWidth="1"/>
    <col min="11" max="11" width="6.00390625" style="2" customWidth="1"/>
    <col min="12" max="12" width="6.75390625" style="2" customWidth="1"/>
    <col min="13" max="13" width="6.125" style="2" customWidth="1"/>
    <col min="14" max="14" width="8.75390625" style="2" customWidth="1"/>
    <col min="15" max="15" width="12.25390625" style="2" customWidth="1"/>
    <col min="16" max="16" width="10.75390625" style="2" customWidth="1"/>
    <col min="17" max="17" width="15.75390625" style="2" customWidth="1"/>
    <col min="18" max="18" width="7.625" style="50" customWidth="1"/>
    <col min="19" max="19" width="12.625" style="59" customWidth="1"/>
    <col min="20" max="20" width="15.00390625" style="2" customWidth="1"/>
    <col min="21" max="21" width="7.375" style="2" customWidth="1"/>
    <col min="22" max="22" width="8.00390625" style="2" customWidth="1"/>
    <col min="23" max="23" width="9.125" style="2" customWidth="1"/>
    <col min="24" max="24" width="10.625" style="2" hidden="1" customWidth="1"/>
    <col min="25" max="16384" width="9.125" style="2" customWidth="1"/>
  </cols>
  <sheetData>
    <row r="1" spans="1:56" ht="52.5" customHeight="1" thickBot="1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63"/>
      <c r="X1" s="1"/>
      <c r="Y1" s="63"/>
      <c r="Z1" s="63"/>
      <c r="AA1" s="63"/>
      <c r="AB1" s="63"/>
      <c r="AC1" s="63"/>
      <c r="AD1" s="63"/>
      <c r="AE1" s="63"/>
      <c r="AF1" s="63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</row>
    <row r="2" spans="1:56" ht="76.5" customHeight="1" thickBot="1" thickTop="1">
      <c r="A2" s="238" t="s">
        <v>129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64"/>
      <c r="X2" s="3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ht="18.75" thickBot="1">
      <c r="A3" s="239" t="s">
        <v>126</v>
      </c>
      <c r="B3" s="239"/>
      <c r="C3" s="239"/>
      <c r="D3" s="239"/>
      <c r="E3" s="4"/>
      <c r="F3" s="5"/>
      <c r="S3" s="240" t="s">
        <v>1</v>
      </c>
      <c r="T3" s="240"/>
      <c r="U3" s="240"/>
      <c r="V3" s="240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</row>
    <row r="4" spans="1:56" ht="50.25" customHeight="1" thickBot="1">
      <c r="A4" s="230" t="s">
        <v>2</v>
      </c>
      <c r="B4" s="230" t="s">
        <v>3</v>
      </c>
      <c r="C4" s="232" t="s">
        <v>4</v>
      </c>
      <c r="D4" s="232" t="s">
        <v>5</v>
      </c>
      <c r="E4" s="232" t="s">
        <v>6</v>
      </c>
      <c r="F4" s="230" t="s">
        <v>7</v>
      </c>
      <c r="G4" s="230" t="s">
        <v>8</v>
      </c>
      <c r="H4" s="230" t="s">
        <v>115</v>
      </c>
      <c r="I4" s="234" t="s">
        <v>9</v>
      </c>
      <c r="J4" s="236"/>
      <c r="K4" s="236"/>
      <c r="L4" s="236"/>
      <c r="M4" s="236"/>
      <c r="N4" s="235"/>
      <c r="O4" s="230" t="s">
        <v>10</v>
      </c>
      <c r="P4" s="230" t="s">
        <v>11</v>
      </c>
      <c r="Q4" s="230" t="s">
        <v>54</v>
      </c>
      <c r="R4" s="234" t="s">
        <v>100</v>
      </c>
      <c r="S4" s="235"/>
      <c r="T4" s="230" t="s">
        <v>13</v>
      </c>
      <c r="U4" s="232" t="s">
        <v>14</v>
      </c>
      <c r="V4" s="232" t="s">
        <v>108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</row>
    <row r="5" spans="1:56" ht="123" customHeight="1" thickBot="1">
      <c r="A5" s="231"/>
      <c r="B5" s="231"/>
      <c r="C5" s="233"/>
      <c r="D5" s="233"/>
      <c r="E5" s="233"/>
      <c r="F5" s="231"/>
      <c r="G5" s="231"/>
      <c r="H5" s="231"/>
      <c r="I5" s="22" t="s">
        <v>16</v>
      </c>
      <c r="J5" s="22" t="s">
        <v>17</v>
      </c>
      <c r="K5" s="22" t="s">
        <v>18</v>
      </c>
      <c r="L5" s="22" t="s">
        <v>19</v>
      </c>
      <c r="M5" s="22" t="s">
        <v>20</v>
      </c>
      <c r="N5" s="22" t="s">
        <v>21</v>
      </c>
      <c r="O5" s="231"/>
      <c r="P5" s="231"/>
      <c r="Q5" s="231"/>
      <c r="R5" s="61" t="s">
        <v>22</v>
      </c>
      <c r="S5" s="62" t="s">
        <v>23</v>
      </c>
      <c r="T5" s="231"/>
      <c r="U5" s="233"/>
      <c r="V5" s="233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</row>
    <row r="6" spans="1:30" s="7" customFormat="1" ht="33.75" customHeight="1">
      <c r="A6" s="23">
        <v>1</v>
      </c>
      <c r="B6" s="32" t="s">
        <v>72</v>
      </c>
      <c r="C6" s="16" t="s">
        <v>73</v>
      </c>
      <c r="D6" s="16" t="s">
        <v>74</v>
      </c>
      <c r="E6" s="16">
        <v>1</v>
      </c>
      <c r="F6" s="16">
        <v>60</v>
      </c>
      <c r="G6" s="16" t="s">
        <v>75</v>
      </c>
      <c r="H6" s="16" t="s">
        <v>117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51">
        <v>0.007986111111111112</v>
      </c>
      <c r="P6" s="51">
        <v>0</v>
      </c>
      <c r="Q6" s="51">
        <f aca="true" t="shared" si="0" ref="Q6:Q13">O6-P6</f>
        <v>0.007986111111111112</v>
      </c>
      <c r="R6" s="52" t="s">
        <v>76</v>
      </c>
      <c r="S6" s="51">
        <f aca="true" t="shared" si="1" ref="S6:S13">R6*X6</f>
        <v>0</v>
      </c>
      <c r="T6" s="51">
        <f aca="true" t="shared" si="2" ref="T6:T13">Q6+S6</f>
        <v>0.007986111111111112</v>
      </c>
      <c r="U6" s="29">
        <v>1</v>
      </c>
      <c r="V6" s="24">
        <v>2</v>
      </c>
      <c r="X6" s="14">
        <v>0.00011574074074074073</v>
      </c>
      <c r="AC6" s="42"/>
      <c r="AD6" s="19"/>
    </row>
    <row r="7" spans="1:30" s="7" customFormat="1" ht="36" customHeight="1">
      <c r="A7" s="21">
        <v>2</v>
      </c>
      <c r="B7" s="6" t="s">
        <v>77</v>
      </c>
      <c r="C7" s="9" t="s">
        <v>78</v>
      </c>
      <c r="D7" s="9" t="s">
        <v>34</v>
      </c>
      <c r="E7" s="9">
        <v>3</v>
      </c>
      <c r="F7" s="9">
        <v>6</v>
      </c>
      <c r="G7" s="9" t="s">
        <v>25</v>
      </c>
      <c r="H7" s="9" t="s">
        <v>118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53">
        <v>0.013344907407407408</v>
      </c>
      <c r="P7" s="53">
        <v>0.004861111111111111</v>
      </c>
      <c r="Q7" s="53">
        <f t="shared" si="0"/>
        <v>0.008483796296296297</v>
      </c>
      <c r="R7" s="54">
        <v>0</v>
      </c>
      <c r="S7" s="53">
        <f t="shared" si="1"/>
        <v>0</v>
      </c>
      <c r="T7" s="53">
        <f t="shared" si="2"/>
        <v>0.008483796296296297</v>
      </c>
      <c r="U7" s="30">
        <v>2</v>
      </c>
      <c r="V7" s="15">
        <v>2</v>
      </c>
      <c r="X7" s="14">
        <v>0.00011574074074074073</v>
      </c>
      <c r="AC7" s="42"/>
      <c r="AD7" s="19"/>
    </row>
    <row r="8" spans="1:30" s="7" customFormat="1" ht="39" customHeight="1">
      <c r="A8" s="21">
        <v>3</v>
      </c>
      <c r="B8" s="6" t="s">
        <v>79</v>
      </c>
      <c r="C8" s="9" t="s">
        <v>80</v>
      </c>
      <c r="D8" s="9" t="s">
        <v>81</v>
      </c>
      <c r="E8" s="9">
        <v>8</v>
      </c>
      <c r="F8" s="9">
        <v>31</v>
      </c>
      <c r="G8" s="9" t="s">
        <v>75</v>
      </c>
      <c r="H8" s="9" t="s">
        <v>117</v>
      </c>
      <c r="I8" s="9">
        <v>0</v>
      </c>
      <c r="J8" s="9">
        <v>0</v>
      </c>
      <c r="K8" s="9">
        <v>6</v>
      </c>
      <c r="L8" s="9">
        <v>0</v>
      </c>
      <c r="M8" s="9">
        <v>3</v>
      </c>
      <c r="N8" s="9">
        <v>0</v>
      </c>
      <c r="O8" s="53">
        <v>0.025451388888888888</v>
      </c>
      <c r="P8" s="53">
        <v>0.016666666666666666</v>
      </c>
      <c r="Q8" s="53">
        <f t="shared" si="0"/>
        <v>0.008784722222222222</v>
      </c>
      <c r="R8" s="54">
        <f aca="true" t="shared" si="3" ref="R8:R13">SUM(I8:N8)</f>
        <v>9</v>
      </c>
      <c r="S8" s="53">
        <f t="shared" si="1"/>
        <v>0.001041666666666669</v>
      </c>
      <c r="T8" s="53">
        <f t="shared" si="2"/>
        <v>0.009826388888888891</v>
      </c>
      <c r="U8" s="30">
        <v>3</v>
      </c>
      <c r="V8" s="15">
        <v>3</v>
      </c>
      <c r="X8" s="14">
        <v>0.000115740740740741</v>
      </c>
      <c r="AC8" s="42"/>
      <c r="AD8" s="19"/>
    </row>
    <row r="9" spans="1:30" s="7" customFormat="1" ht="36.75" customHeight="1">
      <c r="A9" s="21">
        <v>4</v>
      </c>
      <c r="B9" s="8" t="s">
        <v>82</v>
      </c>
      <c r="C9" s="9" t="s">
        <v>83</v>
      </c>
      <c r="D9" s="9" t="s">
        <v>84</v>
      </c>
      <c r="E9" s="12">
        <v>18</v>
      </c>
      <c r="F9" s="12">
        <v>3</v>
      </c>
      <c r="G9" s="9" t="s">
        <v>85</v>
      </c>
      <c r="H9" s="9" t="s">
        <v>127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55">
        <v>0.1466550925925926</v>
      </c>
      <c r="P9" s="55">
        <v>0.13333333333333333</v>
      </c>
      <c r="Q9" s="53">
        <f t="shared" si="0"/>
        <v>0.01332175925925927</v>
      </c>
      <c r="R9" s="54">
        <f t="shared" si="3"/>
        <v>0</v>
      </c>
      <c r="S9" s="53">
        <f t="shared" si="1"/>
        <v>0</v>
      </c>
      <c r="T9" s="53">
        <f t="shared" si="2"/>
        <v>0.01332175925925927</v>
      </c>
      <c r="U9" s="9">
        <v>4</v>
      </c>
      <c r="V9" s="11"/>
      <c r="X9" s="14">
        <v>0.000115740740740741</v>
      </c>
      <c r="AC9" s="42"/>
      <c r="AD9" s="18"/>
    </row>
    <row r="10" spans="1:30" s="7" customFormat="1" ht="38.25" customHeight="1">
      <c r="A10" s="21">
        <v>5</v>
      </c>
      <c r="B10" s="56" t="s">
        <v>86</v>
      </c>
      <c r="C10" s="9" t="s">
        <v>87</v>
      </c>
      <c r="D10" s="9" t="s">
        <v>27</v>
      </c>
      <c r="E10" s="12"/>
      <c r="F10" s="12">
        <v>0</v>
      </c>
      <c r="G10" s="12" t="s">
        <v>88</v>
      </c>
      <c r="H10" s="12" t="s">
        <v>128</v>
      </c>
      <c r="I10" s="38">
        <v>0</v>
      </c>
      <c r="J10" s="38">
        <v>0</v>
      </c>
      <c r="K10" s="38">
        <v>0</v>
      </c>
      <c r="L10" s="38">
        <v>1</v>
      </c>
      <c r="M10" s="38">
        <v>0</v>
      </c>
      <c r="N10" s="38">
        <v>0</v>
      </c>
      <c r="O10" s="55">
        <v>0.14597222222222223</v>
      </c>
      <c r="P10" s="55">
        <v>0.1302662037037037</v>
      </c>
      <c r="Q10" s="53">
        <f t="shared" si="0"/>
        <v>0.015706018518518522</v>
      </c>
      <c r="R10" s="54">
        <f t="shared" si="3"/>
        <v>1</v>
      </c>
      <c r="S10" s="53">
        <f t="shared" si="1"/>
        <v>0.000115740740740741</v>
      </c>
      <c r="T10" s="53">
        <f t="shared" si="2"/>
        <v>0.015821759259259265</v>
      </c>
      <c r="U10" s="9">
        <v>5</v>
      </c>
      <c r="V10" s="11"/>
      <c r="X10" s="14">
        <v>0.000115740740740741</v>
      </c>
      <c r="AC10" s="42"/>
      <c r="AD10" s="18"/>
    </row>
    <row r="11" spans="1:30" s="7" customFormat="1" ht="41.25" customHeight="1">
      <c r="A11" s="21">
        <v>6</v>
      </c>
      <c r="B11" s="6" t="s">
        <v>89</v>
      </c>
      <c r="C11" s="9" t="s">
        <v>90</v>
      </c>
      <c r="D11" s="9" t="s">
        <v>91</v>
      </c>
      <c r="E11" s="9">
        <v>13</v>
      </c>
      <c r="F11" s="9">
        <v>1</v>
      </c>
      <c r="G11" s="9" t="s">
        <v>25</v>
      </c>
      <c r="H11" s="9" t="s">
        <v>118</v>
      </c>
      <c r="I11" s="9">
        <v>0</v>
      </c>
      <c r="J11" s="9">
        <v>0</v>
      </c>
      <c r="K11" s="9">
        <v>0</v>
      </c>
      <c r="L11" s="9">
        <v>1</v>
      </c>
      <c r="M11" s="9">
        <v>0</v>
      </c>
      <c r="N11" s="9">
        <v>0</v>
      </c>
      <c r="O11" s="53">
        <v>0.05506944444444445</v>
      </c>
      <c r="P11" s="53">
        <v>0.0375</v>
      </c>
      <c r="Q11" s="53">
        <f t="shared" si="0"/>
        <v>0.01756944444444445</v>
      </c>
      <c r="R11" s="54">
        <f t="shared" si="3"/>
        <v>1</v>
      </c>
      <c r="S11" s="53">
        <f t="shared" si="1"/>
        <v>0.000115740740740741</v>
      </c>
      <c r="T11" s="53">
        <f t="shared" si="2"/>
        <v>0.017685185185185193</v>
      </c>
      <c r="U11" s="9">
        <v>6</v>
      </c>
      <c r="V11" s="11"/>
      <c r="X11" s="14">
        <v>0.000115740740740741</v>
      </c>
      <c r="AC11" s="42"/>
      <c r="AD11" s="42"/>
    </row>
    <row r="12" spans="1:30" s="7" customFormat="1" ht="39.75" customHeight="1">
      <c r="A12" s="21">
        <v>7</v>
      </c>
      <c r="B12" s="6" t="s">
        <v>92</v>
      </c>
      <c r="C12" s="9" t="s">
        <v>156</v>
      </c>
      <c r="D12" s="9" t="s">
        <v>62</v>
      </c>
      <c r="E12" s="9">
        <v>14</v>
      </c>
      <c r="F12" s="9">
        <v>1</v>
      </c>
      <c r="G12" s="9" t="s">
        <v>25</v>
      </c>
      <c r="H12" s="9" t="s">
        <v>118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6</v>
      </c>
      <c r="O12" s="53">
        <v>0.060856481481481484</v>
      </c>
      <c r="P12" s="53">
        <v>0.04375</v>
      </c>
      <c r="Q12" s="53">
        <f t="shared" si="0"/>
        <v>0.017106481481481486</v>
      </c>
      <c r="R12" s="54">
        <f t="shared" si="3"/>
        <v>6</v>
      </c>
      <c r="S12" s="53">
        <f t="shared" si="1"/>
        <v>0.000694444444444446</v>
      </c>
      <c r="T12" s="53">
        <f t="shared" si="2"/>
        <v>0.017800925925925932</v>
      </c>
      <c r="U12" s="9">
        <v>7</v>
      </c>
      <c r="V12" s="11"/>
      <c r="X12" s="14">
        <v>0.000115740740740741</v>
      </c>
      <c r="AC12" s="42"/>
      <c r="AD12" s="42"/>
    </row>
    <row r="13" spans="1:24" s="7" customFormat="1" ht="36.75" thickBot="1">
      <c r="A13" s="138">
        <v>8</v>
      </c>
      <c r="B13" s="139" t="s">
        <v>95</v>
      </c>
      <c r="C13" s="26" t="s">
        <v>96</v>
      </c>
      <c r="D13" s="26" t="s">
        <v>27</v>
      </c>
      <c r="E13" s="137"/>
      <c r="F13" s="137">
        <v>0</v>
      </c>
      <c r="G13" s="137" t="s">
        <v>88</v>
      </c>
      <c r="H13" s="137" t="s">
        <v>128</v>
      </c>
      <c r="I13" s="137">
        <v>0</v>
      </c>
      <c r="J13" s="137">
        <v>0</v>
      </c>
      <c r="K13" s="137">
        <v>4</v>
      </c>
      <c r="L13" s="137">
        <v>6</v>
      </c>
      <c r="M13" s="137">
        <v>3</v>
      </c>
      <c r="N13" s="137">
        <v>6</v>
      </c>
      <c r="O13" s="140">
        <v>0.15</v>
      </c>
      <c r="P13" s="140">
        <v>0.11875</v>
      </c>
      <c r="Q13" s="57">
        <f t="shared" si="0"/>
        <v>0.03125</v>
      </c>
      <c r="R13" s="58">
        <f t="shared" si="3"/>
        <v>19</v>
      </c>
      <c r="S13" s="57">
        <f t="shared" si="1"/>
        <v>0.002199074074074079</v>
      </c>
      <c r="T13" s="57">
        <f t="shared" si="2"/>
        <v>0.033449074074074076</v>
      </c>
      <c r="U13" s="26">
        <v>10</v>
      </c>
      <c r="V13" s="142"/>
      <c r="X13" s="14">
        <v>0.000115740740740741</v>
      </c>
    </row>
    <row r="15" spans="1:24" s="36" customFormat="1" ht="18">
      <c r="A15" s="19"/>
      <c r="B15" s="82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09"/>
      <c r="P15" s="109"/>
      <c r="Q15" s="109"/>
      <c r="R15" s="110"/>
      <c r="S15" s="109"/>
      <c r="T15" s="109"/>
      <c r="U15" s="19"/>
      <c r="V15" s="37"/>
      <c r="X15" s="14"/>
    </row>
    <row r="17" spans="2:22" ht="18">
      <c r="B17" s="2" t="s">
        <v>180</v>
      </c>
      <c r="G17" s="229" t="s">
        <v>98</v>
      </c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</row>
    <row r="18" spans="7:22" ht="18">
      <c r="G18" s="229" t="s">
        <v>99</v>
      </c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</row>
    <row r="19" spans="7:22" ht="18"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7:22" ht="18"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s="20" customFormat="1" ht="27.75" customHeight="1">
      <c r="A21" s="229" t="s">
        <v>112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</row>
    <row r="25" spans="7:13" ht="18">
      <c r="G25" s="17"/>
      <c r="H25" s="17"/>
      <c r="I25" s="17"/>
      <c r="J25" s="17"/>
      <c r="K25" s="17"/>
      <c r="L25" s="17"/>
      <c r="M25" s="17"/>
    </row>
    <row r="26" spans="7:20" ht="18">
      <c r="G26" s="17"/>
      <c r="H26" s="19"/>
      <c r="I26" s="17"/>
      <c r="J26" s="17"/>
      <c r="K26" s="17"/>
      <c r="L26" s="17"/>
      <c r="M26" s="17"/>
      <c r="T26" s="60"/>
    </row>
    <row r="27" spans="7:13" ht="18">
      <c r="G27" s="17"/>
      <c r="H27" s="19"/>
      <c r="I27" s="17"/>
      <c r="J27" s="17"/>
      <c r="K27" s="17"/>
      <c r="L27" s="17"/>
      <c r="M27" s="17"/>
    </row>
    <row r="28" spans="7:13" ht="18">
      <c r="G28" s="17"/>
      <c r="H28" s="19"/>
      <c r="I28" s="17"/>
      <c r="J28" s="17"/>
      <c r="K28" s="17"/>
      <c r="L28" s="17"/>
      <c r="M28" s="17"/>
    </row>
    <row r="29" spans="7:13" ht="18">
      <c r="G29" s="17"/>
      <c r="H29" s="18"/>
      <c r="I29" s="17"/>
      <c r="J29" s="17"/>
      <c r="K29" s="17"/>
      <c r="L29" s="17"/>
      <c r="M29" s="17"/>
    </row>
    <row r="30" spans="7:13" ht="18">
      <c r="G30" s="17"/>
      <c r="H30" s="18"/>
      <c r="I30" s="17"/>
      <c r="J30" s="17"/>
      <c r="K30" s="17"/>
      <c r="L30" s="17"/>
      <c r="M30" s="17"/>
    </row>
    <row r="31" spans="7:13" ht="18">
      <c r="G31" s="17"/>
      <c r="H31" s="19"/>
      <c r="I31" s="17"/>
      <c r="J31" s="17"/>
      <c r="K31" s="17"/>
      <c r="L31" s="17"/>
      <c r="M31" s="17"/>
    </row>
    <row r="32" spans="7:13" ht="18">
      <c r="G32" s="17"/>
      <c r="H32" s="42"/>
      <c r="I32" s="17"/>
      <c r="J32" s="17"/>
      <c r="K32" s="17"/>
      <c r="L32" s="17"/>
      <c r="M32" s="17"/>
    </row>
    <row r="33" spans="7:13" ht="18">
      <c r="G33" s="17"/>
      <c r="H33" s="17"/>
      <c r="I33" s="17"/>
      <c r="J33" s="17"/>
      <c r="K33" s="17"/>
      <c r="L33" s="17"/>
      <c r="M33" s="17"/>
    </row>
    <row r="34" spans="7:13" ht="18">
      <c r="G34" s="17"/>
      <c r="H34" s="17"/>
      <c r="I34" s="17"/>
      <c r="J34" s="17"/>
      <c r="K34" s="17"/>
      <c r="L34" s="17"/>
      <c r="M34" s="17"/>
    </row>
    <row r="35" spans="7:13" ht="18">
      <c r="G35" s="17"/>
      <c r="H35" s="17"/>
      <c r="I35" s="17"/>
      <c r="J35" s="17"/>
      <c r="K35" s="17"/>
      <c r="L35" s="17"/>
      <c r="M35" s="17"/>
    </row>
  </sheetData>
  <mergeCells count="23">
    <mergeCell ref="A1:V1"/>
    <mergeCell ref="A2:V2"/>
    <mergeCell ref="A3:D3"/>
    <mergeCell ref="S3:V3"/>
    <mergeCell ref="A4:A5"/>
    <mergeCell ref="B4:B5"/>
    <mergeCell ref="C4:C5"/>
    <mergeCell ref="D4:D5"/>
    <mergeCell ref="E4:E5"/>
    <mergeCell ref="F4:F5"/>
    <mergeCell ref="G4:G5"/>
    <mergeCell ref="I4:N4"/>
    <mergeCell ref="H4:H5"/>
    <mergeCell ref="G18:V18"/>
    <mergeCell ref="A21:V21"/>
    <mergeCell ref="T4:T5"/>
    <mergeCell ref="U4:U5"/>
    <mergeCell ref="V4:V5"/>
    <mergeCell ref="G17:V17"/>
    <mergeCell ref="O4:O5"/>
    <mergeCell ref="P4:P5"/>
    <mergeCell ref="Q4:Q5"/>
    <mergeCell ref="R4:S4"/>
  </mergeCells>
  <printOptions/>
  <pageMargins left="1.15" right="0.75" top="1" bottom="1" header="0.5" footer="0.5"/>
  <pageSetup horizontalDpi="600" verticalDpi="600" orientation="landscape" paperSize="9" scale="52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</dc:creator>
  <cp:keywords/>
  <dc:description/>
  <cp:lastModifiedBy>PC11</cp:lastModifiedBy>
  <cp:lastPrinted>2009-12-19T23:18:07Z</cp:lastPrinted>
  <dcterms:created xsi:type="dcterms:W3CDTF">2009-12-19T17:34:28Z</dcterms:created>
  <dcterms:modified xsi:type="dcterms:W3CDTF">2009-12-21T11:37:40Z</dcterms:modified>
  <cp:category/>
  <cp:version/>
  <cp:contentType/>
  <cp:contentStatus/>
</cp:coreProperties>
</file>